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List1!$A$1:$K$94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E9" i="1"/>
  <c r="E26" i="1"/>
  <c r="E54" i="1"/>
  <c r="F54" i="1"/>
  <c r="F9" i="1"/>
  <c r="F26" i="1"/>
  <c r="F70" i="1"/>
  <c r="F15" i="1"/>
  <c r="F31" i="1"/>
  <c r="F42" i="1"/>
  <c r="F44" i="1"/>
  <c r="F52" i="1"/>
  <c r="F57" i="1"/>
  <c r="F61" i="1"/>
  <c r="F66" i="1"/>
  <c r="F75" i="1"/>
  <c r="F82" i="1" l="1"/>
  <c r="E31" i="1"/>
  <c r="E57" i="1" l="1"/>
  <c r="E61" i="1"/>
  <c r="E44" i="1"/>
  <c r="E70" i="1" l="1"/>
  <c r="E75" i="1" l="1"/>
  <c r="E66" i="1" l="1"/>
  <c r="E52" i="1"/>
  <c r="E42" i="1"/>
  <c r="E15" i="1" l="1"/>
  <c r="E82" i="1" l="1"/>
</calcChain>
</file>

<file path=xl/sharedStrings.xml><?xml version="1.0" encoding="utf-8"?>
<sst xmlns="http://schemas.openxmlformats.org/spreadsheetml/2006/main" count="415" uniqueCount="251">
  <si>
    <t>Naziv cilja</t>
  </si>
  <si>
    <t>Naziv mjere</t>
  </si>
  <si>
    <t>Naziv programa/  aktivnosti</t>
  </si>
  <si>
    <t>Pokazatelji rezultata</t>
  </si>
  <si>
    <t>Razdjel</t>
  </si>
  <si>
    <t>Glava</t>
  </si>
  <si>
    <t>P 1005</t>
  </si>
  <si>
    <t>A 1005 01</t>
  </si>
  <si>
    <t>A 1005 02</t>
  </si>
  <si>
    <t>A 1005 03</t>
  </si>
  <si>
    <t>P 1007</t>
  </si>
  <si>
    <t>A 1007 01</t>
  </si>
  <si>
    <t>A 1007 02</t>
  </si>
  <si>
    <t>A 1007 03</t>
  </si>
  <si>
    <t xml:space="preserve"> rashodi za zaposlene</t>
  </si>
  <si>
    <t>održavanje javnih zelenih površina</t>
  </si>
  <si>
    <t>A 1007 04</t>
  </si>
  <si>
    <t>A 1007 05</t>
  </si>
  <si>
    <t>A 1007 06</t>
  </si>
  <si>
    <t>A 1007 07</t>
  </si>
  <si>
    <t>A 1007 10</t>
  </si>
  <si>
    <t>P 1008</t>
  </si>
  <si>
    <t>K 1008 01</t>
  </si>
  <si>
    <t>K 1008 02</t>
  </si>
  <si>
    <t>MJERA 1.1. JAČANJE KOMUNALNE INFRASTRUKTURE</t>
  </si>
  <si>
    <t>P 1006</t>
  </si>
  <si>
    <t>A 1006 01</t>
  </si>
  <si>
    <t>A 1006 02</t>
  </si>
  <si>
    <t>A 1006 03</t>
  </si>
  <si>
    <t>A 1006 04</t>
  </si>
  <si>
    <t>A 1006 05</t>
  </si>
  <si>
    <t>A 1006 06</t>
  </si>
  <si>
    <t>MJERA 1.2. RAZVOJ MALOG I SREDNJEG PODUZETNIŠTVA TE POLJOPRIVREDE</t>
  </si>
  <si>
    <t>Zaštita od požara i civilna zaštita</t>
  </si>
  <si>
    <t>Osnovna djelatnost JVP</t>
  </si>
  <si>
    <t>Osnovna djelatnost VZ Hercegovac</t>
  </si>
  <si>
    <t>Civilna zaštita</t>
  </si>
  <si>
    <t>Održavanje objekata i uređaja komunalne inf.</t>
  </si>
  <si>
    <t>Održavanje nerazvrstanih cesta</t>
  </si>
  <si>
    <t>Zimska služba</t>
  </si>
  <si>
    <t>Održavanje i uređivanje javnih zelenih površina</t>
  </si>
  <si>
    <t>Rashodi za uređaje i javnu rasvjetu</t>
  </si>
  <si>
    <t>Broj intervencija</t>
  </si>
  <si>
    <t>002</t>
  </si>
  <si>
    <t>002 02</t>
  </si>
  <si>
    <t>002 04</t>
  </si>
  <si>
    <t xml:space="preserve">Broj m očišćenih cesta/broj intervencija </t>
  </si>
  <si>
    <t>Broj zaposl. na jav. radovima</t>
  </si>
  <si>
    <t>Broj rasvj. mj., Br. prij. kvarova, Br. novih tijela</t>
  </si>
  <si>
    <t>450 rasv. mj.  50 prij. kvar.    --</t>
  </si>
  <si>
    <t>Održavanje objekta i uređaja odvodnje</t>
  </si>
  <si>
    <t>Broj kvarova</t>
  </si>
  <si>
    <t>Održavanje groblja i mrtvačnica</t>
  </si>
  <si>
    <t>Održavanje mjesne vage</t>
  </si>
  <si>
    <t>Izgradnja objekata i uređaja komunalne infrastrukture</t>
  </si>
  <si>
    <t>Izgradnja objekata i uređaja vodoopskrbe</t>
  </si>
  <si>
    <t>Izgradnja objekata i uređaja odvodnje</t>
  </si>
  <si>
    <t>Redovno održavanje</t>
  </si>
  <si>
    <t>Dužina popravlj. nogostupa</t>
  </si>
  <si>
    <t>Gradnja vodov. mreže u m/projekti</t>
  </si>
  <si>
    <t>Broj dužnih m kanalizac. mreže</t>
  </si>
  <si>
    <t>Poticanje razvoja gospodarstva</t>
  </si>
  <si>
    <t>002 03</t>
  </si>
  <si>
    <t>Djelovanje poduzetničkog centra</t>
  </si>
  <si>
    <t>Subvencija uzgoja stoke</t>
  </si>
  <si>
    <t>Broj projekata</t>
  </si>
  <si>
    <t xml:space="preserve">Broj korisnika </t>
  </si>
  <si>
    <t>Broj izlagača</t>
  </si>
  <si>
    <t>Broj manifestacija</t>
  </si>
  <si>
    <t>CILJ 1. RAZVOJ KONKURENTNOG I ODRŽIVOG RAZVOJA</t>
  </si>
  <si>
    <t>P 1012</t>
  </si>
  <si>
    <t>A 1012 01</t>
  </si>
  <si>
    <t>P 1013</t>
  </si>
  <si>
    <t>A 1013 01</t>
  </si>
  <si>
    <t>K 1013 01</t>
  </si>
  <si>
    <t>A 1013 02</t>
  </si>
  <si>
    <t>P 1016</t>
  </si>
  <si>
    <t>A 1016 02</t>
  </si>
  <si>
    <t>Program predškolskog odgoja</t>
  </si>
  <si>
    <t>Odgojno i administr. tehničko osoblje</t>
  </si>
  <si>
    <t>Javne potrebe u školstvu</t>
  </si>
  <si>
    <t>Sufinanciranje potreba u školstvu</t>
  </si>
  <si>
    <t>Sufinanciranje troškova školske kuhinje</t>
  </si>
  <si>
    <t>Broj polaznika po odgajatelju</t>
  </si>
  <si>
    <t>Površina uređenja prostora</t>
  </si>
  <si>
    <t>Broj školskih aktivnosti</t>
  </si>
  <si>
    <t>Broj korisnika</t>
  </si>
  <si>
    <t>002 05</t>
  </si>
  <si>
    <t>Programska djelatnost socijalne skrbi</t>
  </si>
  <si>
    <t>Pomoć za novorođenčad</t>
  </si>
  <si>
    <t>Broj novorođene djece</t>
  </si>
  <si>
    <t>002 08</t>
  </si>
  <si>
    <t>MJERA 2.2. POTICANJE RASTA BROJA STANOVNIKA</t>
  </si>
  <si>
    <t>P 1015</t>
  </si>
  <si>
    <t>A 1015 01</t>
  </si>
  <si>
    <t>P 1011</t>
  </si>
  <si>
    <t>Organizacija rekreacije i športskih aktivnosti</t>
  </si>
  <si>
    <t>Osnovna djelatnost športske udruge</t>
  </si>
  <si>
    <t>Deratizacija i dezinsekcija</t>
  </si>
  <si>
    <t>Ostale komunalne djelatnosti</t>
  </si>
  <si>
    <t>Tretirana površina u m²</t>
  </si>
  <si>
    <t>25 km²</t>
  </si>
  <si>
    <t>002 07</t>
  </si>
  <si>
    <t>MJERA 3.1. POTIC. ZDRAV.,  NAČINA ŽIVOTA I UNAP. ZDRAV. ZAŠTITE</t>
  </si>
  <si>
    <t>P 1009</t>
  </si>
  <si>
    <t>A 1009 01</t>
  </si>
  <si>
    <t>K 1009 01</t>
  </si>
  <si>
    <t>P 1014</t>
  </si>
  <si>
    <t>A 1014 01</t>
  </si>
  <si>
    <t>A 1014 02</t>
  </si>
  <si>
    <t>A 1014 03</t>
  </si>
  <si>
    <t>Program zaštite okoliša</t>
  </si>
  <si>
    <t>Sanacija nelegalnih odlagališta smeća i naplata odlaganja smeća</t>
  </si>
  <si>
    <t>Izgradnja reciklažnog dvorišta</t>
  </si>
  <si>
    <t>Program javnih potreba u kulturi</t>
  </si>
  <si>
    <t>Manifestacija u kulturi</t>
  </si>
  <si>
    <t>Djelatnost knjižnice</t>
  </si>
  <si>
    <t>Pomoć vjerskim zajednicama</t>
  </si>
  <si>
    <t>Odvezen otpad u tonama</t>
  </si>
  <si>
    <t>Izgradnja reciklažog dvorišta</t>
  </si>
  <si>
    <t>12765/340</t>
  </si>
  <si>
    <t>13360/374</t>
  </si>
  <si>
    <t>002 06</t>
  </si>
  <si>
    <t>Broj vjerskih objekata</t>
  </si>
  <si>
    <t>A 1016 01</t>
  </si>
  <si>
    <t>A 1016 03</t>
  </si>
  <si>
    <t>A 1016 04</t>
  </si>
  <si>
    <t>P 1017</t>
  </si>
  <si>
    <t>A 1017 01</t>
  </si>
  <si>
    <t>A 1017 02</t>
  </si>
  <si>
    <t>A 1017 03</t>
  </si>
  <si>
    <t>A 1017 04</t>
  </si>
  <si>
    <t>A 1017 05</t>
  </si>
  <si>
    <t>A 1017 06</t>
  </si>
  <si>
    <t>Pomoć u novcu pojedincima i obiteljima</t>
  </si>
  <si>
    <t>Pomoć za troškove nabave ogrijeva</t>
  </si>
  <si>
    <t>Pomoć u kući</t>
  </si>
  <si>
    <t>Humanitarna skrb kroz udruge građana</t>
  </si>
  <si>
    <t>HVIDRA, dragovoljci, invalidi i invalidske udruge</t>
  </si>
  <si>
    <t>Humanitarna djelatnost Crvenog križa</t>
  </si>
  <si>
    <t>Udruga umirovljenika, dijabetičara i udruge civ. Invalida</t>
  </si>
  <si>
    <t>Poticanje udruga na rad s mladima</t>
  </si>
  <si>
    <t>Djelovanje ostalih udruga</t>
  </si>
  <si>
    <t>MJERA 3.2. OČUVANJE, OBNOVA I ZAŠTITA PRIRODNE I KULTURNE BAŠTINE</t>
  </si>
  <si>
    <t>MJERA 3.3. POBOLJŠANJE KVALITETE ŽIVOTA CILJANIH/UGROŽENIH SKUPINA-MLADIH, DJECE, BRANITELJA,OSOBA S INVALIDITETOM, STARIH I NEMOĆNIH</t>
  </si>
  <si>
    <t>CILJ 3. UNAPREĐENJE KVALITETE ŽIVOTA</t>
  </si>
  <si>
    <t>SVEUKUPNO:</t>
  </si>
  <si>
    <t>OPĆINSKO VIJEĆE OPĆINE HERCEGOVAC</t>
  </si>
  <si>
    <t>Program/ Aktivnost</t>
  </si>
  <si>
    <t xml:space="preserve">Djelovanje Turističke zajednice                           </t>
  </si>
  <si>
    <t>Staze u m, uređenje mrtvačnica, oprema i namještaj</t>
  </si>
  <si>
    <t>Geodet.katast.izmjera zemljišta na području Općine Hercegovac</t>
  </si>
  <si>
    <t>Izmjera zemljišta u ha</t>
  </si>
  <si>
    <t>A 1006 08, 09</t>
  </si>
  <si>
    <t>A 1006 10</t>
  </si>
  <si>
    <t>A 1013 03</t>
  </si>
  <si>
    <t>A 1013 04</t>
  </si>
  <si>
    <t>Sufin.programa "Produženi boravak u školi"</t>
  </si>
  <si>
    <t>A 1013 05</t>
  </si>
  <si>
    <t>Sufin.nabave udžb.učenika srednjih  škola</t>
  </si>
  <si>
    <t>A 1015 02</t>
  </si>
  <si>
    <t>Higjeničarska služba</t>
  </si>
  <si>
    <t>Broj naslova u knjiž./broj članova</t>
  </si>
  <si>
    <t>A 1016 05</t>
  </si>
  <si>
    <t>Program potpore mladim obiteljima</t>
  </si>
  <si>
    <t>Ciljana vrijednost 2021.</t>
  </si>
  <si>
    <t>A 1005 05</t>
  </si>
  <si>
    <t>Održav. pješačke staze</t>
  </si>
  <si>
    <t>Manifestacija Dani krumpira u Hercegovcu i Roštiljada i kotličijada</t>
  </si>
  <si>
    <t>K 1008 04</t>
  </si>
  <si>
    <t>Gradnja i uređenje trga</t>
  </si>
  <si>
    <t>200 ha</t>
  </si>
  <si>
    <t>Sufinanciranje premije osiguranja poljop.usijeva</t>
  </si>
  <si>
    <t>Sufinan. usavršavanja i obrazovanja poljoprivr.</t>
  </si>
  <si>
    <t>Sufinan. prijavne dokumentacije na natječaj po razvojnim mjerama</t>
  </si>
  <si>
    <t xml:space="preserve">   održavanje 4 mrtvačnice  i groblja</t>
  </si>
  <si>
    <t xml:space="preserve">Trg u Hercegovcu </t>
  </si>
  <si>
    <t>Sufinan.rada HGSS</t>
  </si>
  <si>
    <t>Uređenje dijela prostora škole u Palešniku</t>
  </si>
  <si>
    <t>Sufin.nabave škol.pribora učenika osnovne škole</t>
  </si>
  <si>
    <t>Jednokratna nov.pomoć studentima</t>
  </si>
  <si>
    <t>A 1013 06</t>
  </si>
  <si>
    <t>A 1009 02</t>
  </si>
  <si>
    <t>Projekt primjene koncepta"Pametnih općina"</t>
  </si>
  <si>
    <t>A 1011 03</t>
  </si>
  <si>
    <t>Prog.potp.sufinan. suzbijanja zar.bolesti</t>
  </si>
  <si>
    <t>Dot.Udrugama za prvođenje mjera zaštite</t>
  </si>
  <si>
    <t>Plan 2021.</t>
  </si>
  <si>
    <t>A 1006 11</t>
  </si>
  <si>
    <t>Poticanje gospodarstva-razvoj poduzetništva</t>
  </si>
  <si>
    <t>A 1006 12</t>
  </si>
  <si>
    <t>Pomoć poduzetništvu - Covid 19</t>
  </si>
  <si>
    <r>
      <t>Kvadratura uređenih jav. zel.površina u m</t>
    </r>
    <r>
      <rPr>
        <sz val="12"/>
        <color theme="1"/>
        <rFont val="Calibri"/>
        <family val="2"/>
        <charset val="238"/>
      </rPr>
      <t>²</t>
    </r>
    <r>
      <rPr>
        <i/>
        <sz val="12"/>
        <color theme="1"/>
        <rFont val="Times New Roman"/>
        <family val="1"/>
        <charset val="238"/>
      </rPr>
      <t>, nabava strojeva</t>
    </r>
  </si>
  <si>
    <t>170 m</t>
  </si>
  <si>
    <r>
      <t>500 m</t>
    </r>
    <r>
      <rPr>
        <sz val="8"/>
        <color theme="1"/>
        <rFont val="Times New Roman"/>
        <family val="1"/>
        <charset val="238"/>
      </rPr>
      <t>2</t>
    </r>
  </si>
  <si>
    <r>
      <t>1243 m</t>
    </r>
    <r>
      <rPr>
        <sz val="8"/>
        <color theme="1"/>
        <rFont val="Times New Roman"/>
        <family val="1"/>
        <charset val="238"/>
      </rPr>
      <t>2</t>
    </r>
  </si>
  <si>
    <t>CILJ 2. RAZVOJ LJUDSKIH POTENCIJALA</t>
  </si>
  <si>
    <t xml:space="preserve">MJERA 2.1. UNAPREĐENJE POSTOJEĆEG OBRAZOVNOG SUSTAVA I USKLAĐENJE S TRŽIŠNIM POTREBAMA OPĆINE
</t>
  </si>
  <si>
    <t>K 1009 02</t>
  </si>
  <si>
    <t>Oprema za zelene otoke</t>
  </si>
  <si>
    <t>Nabava spremnika za otpad</t>
  </si>
  <si>
    <t>K 1008 05</t>
  </si>
  <si>
    <t>Uređ. jav. površina, parkir., pj.staza i ceste-trg</t>
  </si>
  <si>
    <t>Centar u Hercegovcu,trg</t>
  </si>
  <si>
    <r>
      <rPr>
        <sz val="10"/>
        <color theme="1"/>
        <rFont val="Times New Roman"/>
        <family val="1"/>
        <charset val="238"/>
      </rPr>
      <t>1396</t>
    </r>
    <r>
      <rPr>
        <sz val="12"/>
        <color theme="1"/>
        <rFont val="Times New Roman"/>
        <family val="1"/>
        <charset val="238"/>
      </rPr>
      <t xml:space="preserve"> m</t>
    </r>
    <r>
      <rPr>
        <sz val="8"/>
        <color theme="1"/>
        <rFont val="Times New Roman"/>
        <family val="1"/>
        <charset val="238"/>
      </rPr>
      <t>2 parkir.i cesta, 250 m2 staza, zel.povr.172 m2</t>
    </r>
  </si>
  <si>
    <t>Udruga Potrošač</t>
  </si>
  <si>
    <t>K 100502</t>
  </si>
  <si>
    <t>Dogradnja vatrogasnog  doma u Plešniku</t>
  </si>
  <si>
    <t>K 1015 01</t>
  </si>
  <si>
    <t>Izgradnja i rekonstrukcija sportske građevine</t>
  </si>
  <si>
    <t xml:space="preserve">Izrada dokumentacije </t>
  </si>
  <si>
    <t>Izrada dokumentacije za prijavu na natječaj i projektne dokumentacije</t>
  </si>
  <si>
    <t xml:space="preserve">                                                OPĆINE HERCEGOVAC ZA 2021. GODINU</t>
  </si>
  <si>
    <t xml:space="preserve">                                        IZVJEŠĆE O IZVRŠENJU PLANA RAZVOJNIH PROGRAMA </t>
  </si>
  <si>
    <t xml:space="preserve">                                objavljeno u Službenom glasniku Općine Hercegovac i na internetskim stranicama Općine Hercegovac.</t>
  </si>
  <si>
    <t xml:space="preserve">                                             Ovo izvješće o izvršenju  plana razvojnih programa sastavni je  dio Godišnjeg izvješća o izvršenju proračuna Općine Hercegovac za  2021.  godinu, a isto će biti </t>
  </si>
  <si>
    <t>Izvršenje 2021.</t>
  </si>
  <si>
    <t xml:space="preserve">                 Na temelju  članka 89. Zakona o prorčaunu (NN 144/21.) i članka 30. Statuta Općine Hercegovac (Službeni glasnik Općine Hercegovac br. 1/21) Općinsko vijeće Općine Hercegovac na svojoj sjednici</t>
  </si>
  <si>
    <t>KLASA: 400-03/22-01/01</t>
  </si>
  <si>
    <t>URBROJ: 2103-9-01-22-2</t>
  </si>
  <si>
    <t>Izvješće o utr.sred.VZO</t>
  </si>
  <si>
    <t>Izrada plana procjene od neserća i plan djelov.CZ</t>
  </si>
  <si>
    <t>Sufin.rada HGSS-izvješće o utr.sred.</t>
  </si>
  <si>
    <t>Dogradnja prostorija garaža i prilaza - Izrada dokumentacije</t>
  </si>
  <si>
    <t>Projektna dokumentacija, troškovnik</t>
  </si>
  <si>
    <t>Dužina saniranih cesta, uređenje mostova,          uređenje kanala,         horizont.i vertik.signaliz.</t>
  </si>
  <si>
    <t>Polazna vrijednost 2021.</t>
  </si>
  <si>
    <t xml:space="preserve">san.ceste 14772 m,        uređ. 4 mosta,  1440 m kanala,  horiz.i vert.signal.      </t>
  </si>
  <si>
    <t xml:space="preserve">san.ceste 14772 m,        uređ. 4 mosta,  1440 m kanala, uređ.horiz.i vert.sign.      </t>
  </si>
  <si>
    <t>12062 m</t>
  </si>
  <si>
    <r>
      <t>22108 m</t>
    </r>
    <r>
      <rPr>
        <sz val="12"/>
        <color theme="1"/>
        <rFont val="Calibri"/>
        <family val="2"/>
        <charset val="238"/>
      </rPr>
      <t>², nabava opreme</t>
    </r>
  </si>
  <si>
    <r>
      <rPr>
        <i/>
        <sz val="11"/>
        <color theme="1"/>
        <rFont val="Times New Roman"/>
        <family val="1"/>
        <charset val="238"/>
      </rPr>
      <t>22108 m</t>
    </r>
    <r>
      <rPr>
        <sz val="11"/>
        <color theme="1"/>
        <rFont val="Times New Roman"/>
        <family val="1"/>
        <charset val="238"/>
      </rPr>
      <t>², kupnja kosilica, blagdanske dekoracije, jarbola i opreme za fontanu</t>
    </r>
  </si>
  <si>
    <t>Izmijenjeno 39 žarulja, 11 prigušnica i 6 stezaljki, te postavljen 1 reflektor</t>
  </si>
  <si>
    <t>100 m staze u Lad., popr.vod. inst.i struje u mrtvač.,krećenje mrtv.u Her.,kupnja zavjesa i geod.usluge</t>
  </si>
  <si>
    <t>-----</t>
  </si>
  <si>
    <t>----</t>
  </si>
  <si>
    <t>------</t>
  </si>
  <si>
    <t>-</t>
  </si>
  <si>
    <t>Broj umjetnih oplodnji</t>
  </si>
  <si>
    <r>
      <rPr>
        <sz val="10"/>
        <color theme="1"/>
        <rFont val="Times New Roman"/>
        <family val="1"/>
        <charset val="238"/>
      </rPr>
      <t>600 umjet.opl.krava i 400 krmača</t>
    </r>
    <r>
      <rPr>
        <sz val="12"/>
        <color theme="1"/>
        <rFont val="Times New Roman"/>
        <family val="1"/>
        <charset val="238"/>
      </rPr>
      <t xml:space="preserve"> </t>
    </r>
  </si>
  <si>
    <t>581 umjet.opl.krava i 340 krmača</t>
  </si>
  <si>
    <t>Broj amatera uključenih u aktivnosti sportskih klubova i izvj. o utr.sred.</t>
  </si>
  <si>
    <t>41,31 t</t>
  </si>
  <si>
    <t>Postavljanje stanice za ispit.kakavoće zraka i videonadzora</t>
  </si>
  <si>
    <t>Broj članova u kultur. Udrugama i izvj.o utr.sred.</t>
  </si>
  <si>
    <t>Izvj.o utr.sred i broj članova</t>
  </si>
  <si>
    <t>Red.djelatnost i broj humanit. akcija</t>
  </si>
  <si>
    <t>---</t>
  </si>
  <si>
    <t>Organizacijska klasifikacija</t>
  </si>
  <si>
    <t>održanoj dana 23. ožujka 2022. godine, donijelo je</t>
  </si>
  <si>
    <t>Hercegovac, 23.03.2022.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</si>
</sst>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2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4199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FC6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18" xfId="0" applyFont="1" applyBorder="1"/>
    <xf numFmtId="0" fontId="0" fillId="0" borderId="0" xfId="0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4" fillId="0" borderId="0" xfId="0" applyFont="1"/>
    <xf numFmtId="0" fontId="2" fillId="0" borderId="0" xfId="0" applyFont="1"/>
    <xf numFmtId="0" fontId="6" fillId="6" borderId="3" xfId="0" applyFont="1" applyFill="1" applyBorder="1" applyAlignment="1">
      <alignment horizontal="center" vertical="center" textRotation="90" wrapText="1"/>
    </xf>
    <xf numFmtId="0" fontId="4" fillId="7" borderId="6" xfId="0" applyFont="1" applyFill="1" applyBorder="1" applyAlignment="1">
      <alignment vertical="center" textRotation="90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4" fillId="0" borderId="23" xfId="0" applyFont="1" applyBorder="1"/>
    <xf numFmtId="3" fontId="4" fillId="0" borderId="24" xfId="0" applyNumberFormat="1" applyFont="1" applyBorder="1"/>
    <xf numFmtId="0" fontId="4" fillId="0" borderId="24" xfId="0" applyFont="1" applyBorder="1"/>
    <xf numFmtId="0" fontId="4" fillId="0" borderId="24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3" fontId="1" fillId="0" borderId="24" xfId="1" applyNumberFormat="1" applyFont="1" applyBorder="1" applyAlignment="1">
      <alignment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0" fontId="20" fillId="0" borderId="23" xfId="0" applyFont="1" applyBorder="1" applyAlignment="1">
      <alignment vertical="center" wrapText="1"/>
    </xf>
    <xf numFmtId="3" fontId="16" fillId="0" borderId="2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 textRotation="90" wrapText="1"/>
    </xf>
    <xf numFmtId="3" fontId="1" fillId="0" borderId="31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24" fillId="0" borderId="0" xfId="0" applyFont="1"/>
    <xf numFmtId="0" fontId="15" fillId="0" borderId="0" xfId="0" applyFont="1"/>
    <xf numFmtId="0" fontId="25" fillId="0" borderId="0" xfId="0" applyFont="1"/>
    <xf numFmtId="0" fontId="24" fillId="0" borderId="1" xfId="0" applyFont="1" applyBorder="1"/>
    <xf numFmtId="0" fontId="25" fillId="2" borderId="7" xfId="0" applyFont="1" applyFill="1" applyBorder="1" applyAlignment="1">
      <alignment horizontal="center"/>
    </xf>
    <xf numFmtId="4" fontId="15" fillId="0" borderId="24" xfId="0" applyNumberFormat="1" applyFont="1" applyBorder="1" applyAlignment="1">
      <alignment vertical="center"/>
    </xf>
    <xf numFmtId="4" fontId="25" fillId="0" borderId="24" xfId="0" applyNumberFormat="1" applyFont="1" applyBorder="1" applyAlignment="1">
      <alignment vertical="center"/>
    </xf>
    <xf numFmtId="0" fontId="15" fillId="0" borderId="18" xfId="0" applyFont="1" applyBorder="1"/>
    <xf numFmtId="0" fontId="11" fillId="2" borderId="6" xfId="0" applyFont="1" applyFill="1" applyBorder="1" applyAlignment="1">
      <alignment horizontal="center" wrapText="1"/>
    </xf>
    <xf numFmtId="4" fontId="11" fillId="0" borderId="24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2" fillId="0" borderId="31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4" fontId="28" fillId="0" borderId="31" xfId="0" applyNumberFormat="1" applyFont="1" applyBorder="1" applyAlignment="1">
      <alignment vertical="center"/>
    </xf>
    <xf numFmtId="4" fontId="27" fillId="0" borderId="4" xfId="0" applyNumberFormat="1" applyFont="1" applyBorder="1" applyAlignment="1">
      <alignment vertical="center"/>
    </xf>
    <xf numFmtId="4" fontId="11" fillId="0" borderId="24" xfId="0" applyNumberFormat="1" applyFont="1" applyBorder="1"/>
    <xf numFmtId="4" fontId="12" fillId="0" borderId="24" xfId="1" applyNumberFormat="1" applyFont="1" applyBorder="1" applyAlignment="1">
      <alignment vertical="center"/>
    </xf>
    <xf numFmtId="3" fontId="21" fillId="2" borderId="15" xfId="0" applyNumberFormat="1" applyFont="1" applyFill="1" applyBorder="1" applyAlignment="1">
      <alignment vertical="center"/>
    </xf>
    <xf numFmtId="4" fontId="29" fillId="2" borderId="15" xfId="0" applyNumberFormat="1" applyFont="1" applyFill="1" applyBorder="1" applyAlignment="1">
      <alignment vertical="center"/>
    </xf>
    <xf numFmtId="0" fontId="0" fillId="0" borderId="0" xfId="0" applyFont="1"/>
    <xf numFmtId="0" fontId="12" fillId="0" borderId="0" xfId="0" applyFont="1"/>
    <xf numFmtId="0" fontId="11" fillId="0" borderId="0" xfId="0" applyFont="1"/>
    <xf numFmtId="0" fontId="0" fillId="0" borderId="1" xfId="0" applyFont="1" applyBorder="1"/>
    <xf numFmtId="0" fontId="11" fillId="2" borderId="7" xfId="0" applyFont="1" applyFill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3" borderId="23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vertical="center"/>
    </xf>
    <xf numFmtId="0" fontId="30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wrapText="1"/>
    </xf>
    <xf numFmtId="0" fontId="11" fillId="0" borderId="27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31" fillId="2" borderId="15" xfId="0" applyFont="1" applyFill="1" applyBorder="1" applyAlignment="1">
      <alignment vertical="center"/>
    </xf>
    <xf numFmtId="0" fontId="12" fillId="0" borderId="18" xfId="0" applyFont="1" applyBorder="1"/>
    <xf numFmtId="0" fontId="28" fillId="2" borderId="6" xfId="0" applyFont="1" applyFill="1" applyBorder="1" applyAlignment="1">
      <alignment horizontal="center" wrapText="1"/>
    </xf>
    <xf numFmtId="0" fontId="11" fillId="0" borderId="20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23" xfId="0" applyFont="1" applyBorder="1"/>
    <xf numFmtId="0" fontId="12" fillId="2" borderId="16" xfId="0" applyFont="1" applyFill="1" applyBorder="1" applyAlignment="1">
      <alignment vertical="center"/>
    </xf>
    <xf numFmtId="0" fontId="12" fillId="0" borderId="0" xfId="0" applyFont="1" applyBorder="1"/>
    <xf numFmtId="0" fontId="3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wrapText="1"/>
    </xf>
    <xf numFmtId="0" fontId="1" fillId="0" borderId="23" xfId="0" quotePrefix="1" applyFont="1" applyBorder="1" applyAlignment="1">
      <alignment horizontal="center" vertical="center" wrapText="1"/>
    </xf>
    <xf numFmtId="0" fontId="1" fillId="0" borderId="24" xfId="0" quotePrefix="1" applyFont="1" applyBorder="1" applyAlignment="1">
      <alignment horizontal="center" vertical="center" wrapText="1"/>
    </xf>
    <xf numFmtId="0" fontId="1" fillId="0" borderId="23" xfId="0" quotePrefix="1" applyFont="1" applyBorder="1" applyAlignment="1">
      <alignment horizontal="center" vertical="center"/>
    </xf>
    <xf numFmtId="0" fontId="18" fillId="0" borderId="24" xfId="0" quotePrefix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24" xfId="0" quotePrefix="1" applyFont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 textRotation="90" wrapText="1"/>
    </xf>
    <xf numFmtId="0" fontId="14" fillId="12" borderId="5" xfId="0" applyFont="1" applyFill="1" applyBorder="1" applyAlignment="1">
      <alignment horizontal="center" textRotation="90" wrapText="1"/>
    </xf>
    <xf numFmtId="0" fontId="22" fillId="12" borderId="5" xfId="0" applyFont="1" applyFill="1" applyBorder="1" applyAlignment="1">
      <alignment horizontal="center" vertical="center" textRotation="90" wrapText="1"/>
    </xf>
    <xf numFmtId="0" fontId="4" fillId="10" borderId="10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1" fillId="11" borderId="10" xfId="0" applyFont="1" applyFill="1" applyBorder="1" applyAlignment="1">
      <alignment horizontal="center" vertical="center" textRotation="90" wrapText="1"/>
    </xf>
    <xf numFmtId="0" fontId="2" fillId="11" borderId="8" xfId="0" applyFont="1" applyFill="1" applyBorder="1" applyAlignment="1">
      <alignment horizontal="center" vertical="center" textRotation="90" wrapText="1"/>
    </xf>
    <xf numFmtId="0" fontId="4" fillId="9" borderId="6" xfId="0" applyFont="1" applyFill="1" applyBorder="1" applyAlignment="1">
      <alignment horizontal="center" vertical="center" textRotation="90" wrapText="1"/>
    </xf>
    <xf numFmtId="0" fontId="4" fillId="9" borderId="8" xfId="0" applyFont="1" applyFill="1" applyBorder="1" applyAlignment="1">
      <alignment horizontal="center" vertical="center" textRotation="90" wrapText="1"/>
    </xf>
    <xf numFmtId="0" fontId="4" fillId="9" borderId="9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9" fillId="8" borderId="8" xfId="0" applyFont="1" applyFill="1" applyBorder="1" applyAlignment="1">
      <alignment vertical="center" textRotation="90" wrapText="1"/>
    </xf>
    <xf numFmtId="0" fontId="10" fillId="8" borderId="7" xfId="0" applyFont="1" applyFill="1" applyBorder="1" applyAlignment="1">
      <alignment vertical="center" textRotation="90" wrapText="1"/>
    </xf>
    <xf numFmtId="0" fontId="22" fillId="4" borderId="3" xfId="0" applyFont="1" applyFill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/>
    </xf>
    <xf numFmtId="0" fontId="0" fillId="4" borderId="8" xfId="0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textRotation="90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13" fillId="4" borderId="4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11" fillId="7" borderId="8" xfId="0" applyFont="1" applyFill="1" applyBorder="1" applyAlignment="1">
      <alignment horizontal="center" vertical="center" textRotation="90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990099"/>
      <color rgb="FF9900FF"/>
      <color rgb="FF800080"/>
      <color rgb="FFFABF8F"/>
      <color rgb="FFFEF57A"/>
      <color rgb="FF41994B"/>
      <color rgb="FFEEFC64"/>
      <color rgb="FFD4D462"/>
      <color rgb="FFB2E4B7"/>
      <color rgb="FF65C9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tabSelected="1" zoomScaleNormal="100" workbookViewId="0">
      <selection activeCell="E89" sqref="E89"/>
    </sheetView>
  </sheetViews>
  <sheetFormatPr defaultRowHeight="15" x14ac:dyDescent="0.25"/>
  <cols>
    <col min="1" max="1" width="10.140625" customWidth="1"/>
    <col min="2" max="2" width="11.5703125" customWidth="1"/>
    <col min="3" max="3" width="11.85546875" style="144" customWidth="1"/>
    <col min="4" max="4" width="23.7109375" style="144" customWidth="1"/>
    <col min="5" max="5" width="11.5703125" customWidth="1"/>
    <col min="6" max="6" width="11.85546875" style="118" customWidth="1"/>
    <col min="7" max="7" width="20.7109375" customWidth="1"/>
    <col min="8" max="8" width="15.7109375" customWidth="1"/>
    <col min="9" max="9" width="18.7109375" customWidth="1"/>
  </cols>
  <sheetData>
    <row r="1" spans="1:15" ht="15.75" x14ac:dyDescent="0.25">
      <c r="A1" s="1" t="s">
        <v>217</v>
      </c>
    </row>
    <row r="2" spans="1:15" s="1" customFormat="1" ht="15.75" x14ac:dyDescent="0.25">
      <c r="A2" s="1" t="s">
        <v>249</v>
      </c>
      <c r="C2" s="145"/>
      <c r="D2" s="145"/>
      <c r="F2" s="119"/>
    </row>
    <row r="3" spans="1:15" s="1" customFormat="1" ht="15.75" x14ac:dyDescent="0.25">
      <c r="C3" s="145"/>
      <c r="D3" s="145"/>
      <c r="F3" s="119"/>
    </row>
    <row r="4" spans="1:15" ht="15.75" x14ac:dyDescent="0.25">
      <c r="D4" s="146" t="s">
        <v>213</v>
      </c>
      <c r="E4" s="32"/>
      <c r="F4" s="120"/>
      <c r="G4" s="32"/>
      <c r="H4" s="33"/>
    </row>
    <row r="5" spans="1:15" ht="15.75" x14ac:dyDescent="0.25">
      <c r="D5" s="146" t="s">
        <v>212</v>
      </c>
      <c r="E5" s="32"/>
      <c r="F5" s="120"/>
      <c r="G5" s="32"/>
      <c r="H5" s="33"/>
    </row>
    <row r="6" spans="1:15" ht="15.75" thickBot="1" x14ac:dyDescent="0.3">
      <c r="A6" s="3"/>
      <c r="B6" s="3"/>
      <c r="C6" s="147"/>
      <c r="D6" s="147"/>
      <c r="E6" s="3"/>
      <c r="F6" s="121"/>
      <c r="G6" s="3"/>
      <c r="H6" s="3"/>
      <c r="I6" s="3"/>
      <c r="J6" s="3"/>
      <c r="K6" s="3"/>
    </row>
    <row r="7" spans="1:15" ht="43.5" x14ac:dyDescent="0.25">
      <c r="A7" s="4" t="s">
        <v>0</v>
      </c>
      <c r="B7" s="4" t="s">
        <v>1</v>
      </c>
      <c r="C7" s="170" t="s">
        <v>148</v>
      </c>
      <c r="D7" s="126" t="s">
        <v>2</v>
      </c>
      <c r="E7" s="4" t="s">
        <v>187</v>
      </c>
      <c r="F7" s="126" t="s">
        <v>216</v>
      </c>
      <c r="G7" s="5" t="s">
        <v>3</v>
      </c>
      <c r="H7" s="126" t="s">
        <v>226</v>
      </c>
      <c r="I7" s="4" t="s">
        <v>165</v>
      </c>
      <c r="J7" s="201" t="s">
        <v>248</v>
      </c>
      <c r="K7" s="202"/>
      <c r="L7" s="2"/>
      <c r="M7" s="2"/>
      <c r="N7" s="2"/>
      <c r="O7" s="2"/>
    </row>
    <row r="8" spans="1:15" ht="16.5" thickBot="1" x14ac:dyDescent="0.3">
      <c r="A8" s="6"/>
      <c r="B8" s="6"/>
      <c r="C8" s="148"/>
      <c r="D8" s="148"/>
      <c r="E8" s="6"/>
      <c r="F8" s="122"/>
      <c r="G8" s="7"/>
      <c r="H8" s="7"/>
      <c r="I8" s="6"/>
      <c r="J8" s="8" t="s">
        <v>4</v>
      </c>
      <c r="K8" s="9" t="s">
        <v>5</v>
      </c>
    </row>
    <row r="9" spans="1:15" s="14" customFormat="1" ht="28.5" x14ac:dyDescent="0.25">
      <c r="A9" s="205" t="s">
        <v>69</v>
      </c>
      <c r="B9" s="207" t="s">
        <v>24</v>
      </c>
      <c r="C9" s="171" t="s">
        <v>6</v>
      </c>
      <c r="D9" s="149" t="s">
        <v>33</v>
      </c>
      <c r="E9" s="38">
        <f>SUM(E10:E14)</f>
        <v>678400</v>
      </c>
      <c r="F9" s="128">
        <f>SUM(F10:F14)</f>
        <v>654666.86</v>
      </c>
      <c r="G9" s="37"/>
      <c r="H9" s="36"/>
      <c r="I9" s="39"/>
      <c r="J9" s="40" t="s">
        <v>43</v>
      </c>
      <c r="K9" s="78" t="s">
        <v>44</v>
      </c>
    </row>
    <row r="10" spans="1:15" s="14" customFormat="1" ht="15.75" x14ac:dyDescent="0.25">
      <c r="A10" s="206"/>
      <c r="B10" s="208"/>
      <c r="C10" s="150" t="s">
        <v>7</v>
      </c>
      <c r="D10" s="150" t="s">
        <v>34</v>
      </c>
      <c r="E10" s="42">
        <v>242200</v>
      </c>
      <c r="F10" s="129">
        <v>221554.98</v>
      </c>
      <c r="G10" s="44" t="s">
        <v>42</v>
      </c>
      <c r="H10" s="45">
        <v>4</v>
      </c>
      <c r="I10" s="46">
        <v>4</v>
      </c>
      <c r="J10" s="47" t="s">
        <v>43</v>
      </c>
      <c r="K10" s="79" t="s">
        <v>44</v>
      </c>
    </row>
    <row r="11" spans="1:15" s="14" customFormat="1" ht="31.5" x14ac:dyDescent="0.25">
      <c r="A11" s="206"/>
      <c r="B11" s="208"/>
      <c r="C11" s="150" t="s">
        <v>8</v>
      </c>
      <c r="D11" s="151" t="s">
        <v>35</v>
      </c>
      <c r="E11" s="42">
        <v>385000</v>
      </c>
      <c r="F11" s="129">
        <v>382400</v>
      </c>
      <c r="G11" s="44" t="s">
        <v>220</v>
      </c>
      <c r="H11" s="45"/>
      <c r="I11" s="46"/>
      <c r="J11" s="47" t="s">
        <v>43</v>
      </c>
      <c r="K11" s="79" t="s">
        <v>44</v>
      </c>
    </row>
    <row r="12" spans="1:15" s="14" customFormat="1" ht="25.5" x14ac:dyDescent="0.25">
      <c r="A12" s="206"/>
      <c r="B12" s="208"/>
      <c r="C12" s="150" t="s">
        <v>9</v>
      </c>
      <c r="D12" s="150" t="s">
        <v>36</v>
      </c>
      <c r="E12" s="42">
        <v>9200</v>
      </c>
      <c r="F12" s="129">
        <v>9125</v>
      </c>
      <c r="G12" s="93" t="s">
        <v>221</v>
      </c>
      <c r="H12" s="45">
        <v>0</v>
      </c>
      <c r="I12" s="46">
        <v>1</v>
      </c>
      <c r="J12" s="47" t="s">
        <v>43</v>
      </c>
      <c r="K12" s="79" t="s">
        <v>45</v>
      </c>
    </row>
    <row r="13" spans="1:15" s="14" customFormat="1" ht="25.5" x14ac:dyDescent="0.25">
      <c r="A13" s="206"/>
      <c r="B13" s="208"/>
      <c r="C13" s="172" t="s">
        <v>166</v>
      </c>
      <c r="D13" s="150" t="s">
        <v>177</v>
      </c>
      <c r="E13" s="42">
        <v>5000</v>
      </c>
      <c r="F13" s="129">
        <v>5000</v>
      </c>
      <c r="G13" s="93" t="s">
        <v>222</v>
      </c>
      <c r="H13" s="45">
        <v>0</v>
      </c>
      <c r="I13" s="46">
        <v>1</v>
      </c>
      <c r="J13" s="47" t="s">
        <v>43</v>
      </c>
      <c r="K13" s="79" t="s">
        <v>87</v>
      </c>
    </row>
    <row r="14" spans="1:15" s="14" customFormat="1" ht="38.25" x14ac:dyDescent="0.25">
      <c r="A14" s="206"/>
      <c r="B14" s="208"/>
      <c r="C14" s="172" t="s">
        <v>206</v>
      </c>
      <c r="D14" s="91" t="s">
        <v>207</v>
      </c>
      <c r="E14" s="42">
        <v>37000</v>
      </c>
      <c r="F14" s="129">
        <v>36586.879999999997</v>
      </c>
      <c r="G14" s="93" t="s">
        <v>223</v>
      </c>
      <c r="H14" s="45">
        <v>0</v>
      </c>
      <c r="I14" s="116" t="s">
        <v>224</v>
      </c>
      <c r="J14" s="47" t="s">
        <v>43</v>
      </c>
      <c r="K14" s="79" t="s">
        <v>87</v>
      </c>
    </row>
    <row r="15" spans="1:15" s="14" customFormat="1" ht="28.5" x14ac:dyDescent="0.25">
      <c r="A15" s="206"/>
      <c r="B15" s="208"/>
      <c r="C15" s="173" t="s">
        <v>10</v>
      </c>
      <c r="D15" s="152" t="s">
        <v>37</v>
      </c>
      <c r="E15" s="50">
        <f>SUM(E16:E18,E21:E25)</f>
        <v>1230202</v>
      </c>
      <c r="F15" s="127">
        <f>SUM(F16:F18,F21:F25)</f>
        <v>869265.73</v>
      </c>
      <c r="G15" s="49"/>
      <c r="H15" s="48"/>
      <c r="I15" s="51"/>
      <c r="J15" s="52" t="s">
        <v>43</v>
      </c>
      <c r="K15" s="80" t="s">
        <v>45</v>
      </c>
    </row>
    <row r="16" spans="1:15" s="14" customFormat="1" ht="51" x14ac:dyDescent="0.25">
      <c r="A16" s="206"/>
      <c r="B16" s="208"/>
      <c r="C16" s="150" t="s">
        <v>11</v>
      </c>
      <c r="D16" s="91" t="s">
        <v>38</v>
      </c>
      <c r="E16" s="53">
        <v>430000</v>
      </c>
      <c r="F16" s="130">
        <v>170760.56</v>
      </c>
      <c r="G16" s="93" t="s">
        <v>225</v>
      </c>
      <c r="H16" s="116" t="s">
        <v>227</v>
      </c>
      <c r="I16" s="116" t="s">
        <v>228</v>
      </c>
      <c r="J16" s="47" t="s">
        <v>43</v>
      </c>
      <c r="K16" s="79" t="s">
        <v>45</v>
      </c>
    </row>
    <row r="17" spans="1:11" s="14" customFormat="1" ht="31.5" x14ac:dyDescent="0.25">
      <c r="A17" s="206"/>
      <c r="B17" s="208"/>
      <c r="C17" s="150" t="s">
        <v>12</v>
      </c>
      <c r="D17" s="150" t="s">
        <v>39</v>
      </c>
      <c r="E17" s="43">
        <v>26000</v>
      </c>
      <c r="F17" s="131">
        <v>10200</v>
      </c>
      <c r="G17" s="44" t="s">
        <v>46</v>
      </c>
      <c r="H17" s="54" t="s">
        <v>229</v>
      </c>
      <c r="I17" s="54" t="s">
        <v>229</v>
      </c>
      <c r="J17" s="47" t="s">
        <v>43</v>
      </c>
      <c r="K17" s="79" t="s">
        <v>45</v>
      </c>
    </row>
    <row r="18" spans="1:11" s="14" customFormat="1" ht="30" x14ac:dyDescent="0.25">
      <c r="A18" s="206"/>
      <c r="B18" s="208"/>
      <c r="C18" s="150" t="s">
        <v>13</v>
      </c>
      <c r="D18" s="91" t="s">
        <v>40</v>
      </c>
      <c r="E18" s="42">
        <v>356336</v>
      </c>
      <c r="F18" s="129">
        <v>338981.17</v>
      </c>
      <c r="G18" s="44"/>
      <c r="H18" s="45"/>
      <c r="I18" s="46"/>
      <c r="J18" s="47" t="s">
        <v>43</v>
      </c>
      <c r="K18" s="79" t="s">
        <v>45</v>
      </c>
    </row>
    <row r="19" spans="1:11" s="14" customFormat="1" ht="31.5" x14ac:dyDescent="0.25">
      <c r="A19" s="206"/>
      <c r="B19" s="208"/>
      <c r="C19" s="150"/>
      <c r="D19" s="153" t="s">
        <v>14</v>
      </c>
      <c r="E19" s="105">
        <v>67032</v>
      </c>
      <c r="F19" s="132">
        <v>66855.11</v>
      </c>
      <c r="G19" s="55" t="s">
        <v>47</v>
      </c>
      <c r="H19" s="56">
        <v>2</v>
      </c>
      <c r="I19" s="57">
        <v>2</v>
      </c>
      <c r="J19" s="58" t="s">
        <v>43</v>
      </c>
      <c r="K19" s="81" t="s">
        <v>45</v>
      </c>
    </row>
    <row r="20" spans="1:11" s="14" customFormat="1" ht="63" x14ac:dyDescent="0.25">
      <c r="A20" s="206"/>
      <c r="B20" s="208"/>
      <c r="C20" s="150"/>
      <c r="D20" s="154" t="s">
        <v>15</v>
      </c>
      <c r="E20" s="105">
        <v>289304</v>
      </c>
      <c r="F20" s="132">
        <v>272126.06</v>
      </c>
      <c r="G20" s="55" t="s">
        <v>192</v>
      </c>
      <c r="H20" s="181" t="s">
        <v>230</v>
      </c>
      <c r="I20" s="182" t="s">
        <v>231</v>
      </c>
      <c r="J20" s="58" t="s">
        <v>43</v>
      </c>
      <c r="K20" s="81" t="s">
        <v>45</v>
      </c>
    </row>
    <row r="21" spans="1:11" s="14" customFormat="1" ht="75" x14ac:dyDescent="0.25">
      <c r="A21" s="206"/>
      <c r="B21" s="208"/>
      <c r="C21" s="150" t="s">
        <v>16</v>
      </c>
      <c r="D21" s="91" t="s">
        <v>41</v>
      </c>
      <c r="E21" s="42">
        <v>183050</v>
      </c>
      <c r="F21" s="129">
        <v>166688.65</v>
      </c>
      <c r="G21" s="44" t="s">
        <v>48</v>
      </c>
      <c r="H21" s="54" t="s">
        <v>49</v>
      </c>
      <c r="I21" s="183" t="s">
        <v>232</v>
      </c>
      <c r="J21" s="47" t="s">
        <v>43</v>
      </c>
      <c r="K21" s="79" t="s">
        <v>45</v>
      </c>
    </row>
    <row r="22" spans="1:11" s="14" customFormat="1" ht="30" x14ac:dyDescent="0.25">
      <c r="A22" s="206"/>
      <c r="B22" s="208"/>
      <c r="C22" s="150" t="s">
        <v>17</v>
      </c>
      <c r="D22" s="91" t="s">
        <v>50</v>
      </c>
      <c r="E22" s="42">
        <v>0</v>
      </c>
      <c r="F22" s="129">
        <v>0</v>
      </c>
      <c r="G22" s="41" t="s">
        <v>51</v>
      </c>
      <c r="H22" s="45">
        <v>0</v>
      </c>
      <c r="I22" s="46">
        <v>0</v>
      </c>
      <c r="J22" s="47" t="s">
        <v>43</v>
      </c>
      <c r="K22" s="79" t="s">
        <v>45</v>
      </c>
    </row>
    <row r="23" spans="1:11" s="14" customFormat="1" ht="90" x14ac:dyDescent="0.25">
      <c r="A23" s="206"/>
      <c r="B23" s="208"/>
      <c r="C23" s="158" t="s">
        <v>18</v>
      </c>
      <c r="D23" s="90" t="s">
        <v>52</v>
      </c>
      <c r="E23" s="10">
        <v>234816</v>
      </c>
      <c r="F23" s="133">
        <v>182635.35</v>
      </c>
      <c r="G23" s="90" t="s">
        <v>150</v>
      </c>
      <c r="H23" s="16" t="s">
        <v>175</v>
      </c>
      <c r="I23" s="184" t="s">
        <v>233</v>
      </c>
      <c r="J23" s="15" t="s">
        <v>43</v>
      </c>
      <c r="K23" s="82" t="s">
        <v>45</v>
      </c>
    </row>
    <row r="24" spans="1:11" s="14" customFormat="1" ht="15.75" x14ac:dyDescent="0.25">
      <c r="A24" s="206"/>
      <c r="B24" s="208"/>
      <c r="C24" s="150" t="s">
        <v>19</v>
      </c>
      <c r="D24" s="150" t="s">
        <v>53</v>
      </c>
      <c r="E24" s="42">
        <v>0</v>
      </c>
      <c r="F24" s="131">
        <v>0</v>
      </c>
      <c r="G24" s="44" t="s">
        <v>57</v>
      </c>
      <c r="H24" s="45">
        <v>1</v>
      </c>
      <c r="I24" s="46" t="s">
        <v>237</v>
      </c>
      <c r="J24" s="47" t="s">
        <v>43</v>
      </c>
      <c r="K24" s="79" t="s">
        <v>45</v>
      </c>
    </row>
    <row r="25" spans="1:11" s="14" customFormat="1" ht="31.5" x14ac:dyDescent="0.25">
      <c r="A25" s="213" t="s">
        <v>69</v>
      </c>
      <c r="B25" s="209"/>
      <c r="C25" s="158" t="s">
        <v>20</v>
      </c>
      <c r="D25" s="91" t="s">
        <v>167</v>
      </c>
      <c r="E25" s="43">
        <v>0</v>
      </c>
      <c r="F25" s="131">
        <v>0</v>
      </c>
      <c r="G25" s="44" t="s">
        <v>58</v>
      </c>
      <c r="H25" s="187" t="s">
        <v>235</v>
      </c>
      <c r="I25" s="188" t="s">
        <v>236</v>
      </c>
      <c r="J25" s="47" t="s">
        <v>43</v>
      </c>
      <c r="K25" s="79" t="s">
        <v>45</v>
      </c>
    </row>
    <row r="26" spans="1:11" s="14" customFormat="1" ht="42.75" x14ac:dyDescent="0.25">
      <c r="A26" s="213"/>
      <c r="B26" s="209"/>
      <c r="C26" s="173" t="s">
        <v>21</v>
      </c>
      <c r="D26" s="152" t="s">
        <v>54</v>
      </c>
      <c r="E26" s="50">
        <f>SUM(E27:E30)</f>
        <v>2822743</v>
      </c>
      <c r="F26" s="124">
        <f>SUM(F27:F30)</f>
        <v>1852958.91</v>
      </c>
      <c r="G26" s="48"/>
      <c r="H26" s="48"/>
      <c r="I26" s="51"/>
      <c r="J26" s="52" t="s">
        <v>43</v>
      </c>
      <c r="K26" s="80" t="s">
        <v>45</v>
      </c>
    </row>
    <row r="27" spans="1:11" s="14" customFormat="1" ht="31.5" x14ac:dyDescent="0.25">
      <c r="A27" s="213"/>
      <c r="B27" s="209"/>
      <c r="C27" s="150" t="s">
        <v>22</v>
      </c>
      <c r="D27" s="91" t="s">
        <v>55</v>
      </c>
      <c r="E27" s="42">
        <v>0</v>
      </c>
      <c r="F27" s="129">
        <v>0</v>
      </c>
      <c r="G27" s="44" t="s">
        <v>59</v>
      </c>
      <c r="H27" s="185" t="s">
        <v>234</v>
      </c>
      <c r="I27" s="186" t="s">
        <v>234</v>
      </c>
      <c r="J27" s="47" t="s">
        <v>43</v>
      </c>
      <c r="K27" s="79" t="s">
        <v>45</v>
      </c>
    </row>
    <row r="28" spans="1:11" s="14" customFormat="1" ht="31.5" x14ac:dyDescent="0.25">
      <c r="A28" s="213"/>
      <c r="B28" s="209"/>
      <c r="C28" s="150" t="s">
        <v>23</v>
      </c>
      <c r="D28" s="91" t="s">
        <v>56</v>
      </c>
      <c r="E28" s="42">
        <v>742315</v>
      </c>
      <c r="F28" s="129">
        <v>0</v>
      </c>
      <c r="G28" s="44" t="s">
        <v>60</v>
      </c>
      <c r="H28" s="45" t="s">
        <v>193</v>
      </c>
      <c r="I28" s="190" t="s">
        <v>247</v>
      </c>
      <c r="J28" s="47" t="s">
        <v>43</v>
      </c>
      <c r="K28" s="79" t="s">
        <v>45</v>
      </c>
    </row>
    <row r="29" spans="1:11" s="14" customFormat="1" ht="31.5" customHeight="1" x14ac:dyDescent="0.25">
      <c r="A29" s="213"/>
      <c r="B29" s="209"/>
      <c r="C29" s="172" t="s">
        <v>169</v>
      </c>
      <c r="D29" s="155" t="s">
        <v>170</v>
      </c>
      <c r="E29" s="42">
        <v>1510427</v>
      </c>
      <c r="F29" s="123">
        <v>1510426.66</v>
      </c>
      <c r="G29" s="44" t="s">
        <v>176</v>
      </c>
      <c r="H29" s="45" t="s">
        <v>194</v>
      </c>
      <c r="I29" s="99" t="s">
        <v>195</v>
      </c>
      <c r="J29" s="47" t="s">
        <v>43</v>
      </c>
      <c r="K29" s="79" t="s">
        <v>45</v>
      </c>
    </row>
    <row r="30" spans="1:11" s="14" customFormat="1" ht="50.1" customHeight="1" thickBot="1" x14ac:dyDescent="0.3">
      <c r="A30" s="213"/>
      <c r="B30" s="111"/>
      <c r="C30" s="174" t="s">
        <v>201</v>
      </c>
      <c r="D30" s="156" t="s">
        <v>202</v>
      </c>
      <c r="E30" s="112">
        <v>570001</v>
      </c>
      <c r="F30" s="134">
        <v>342532.25</v>
      </c>
      <c r="G30" s="100" t="s">
        <v>203</v>
      </c>
      <c r="H30" s="115" t="s">
        <v>204</v>
      </c>
      <c r="I30" s="115" t="s">
        <v>204</v>
      </c>
      <c r="J30" s="113" t="s">
        <v>43</v>
      </c>
      <c r="K30" s="114" t="s">
        <v>45</v>
      </c>
    </row>
    <row r="31" spans="1:11" s="14" customFormat="1" ht="29.25" thickTop="1" x14ac:dyDescent="0.25">
      <c r="A31" s="213"/>
      <c r="B31" s="210" t="s">
        <v>32</v>
      </c>
      <c r="C31" s="175" t="s">
        <v>25</v>
      </c>
      <c r="D31" s="157" t="s">
        <v>61</v>
      </c>
      <c r="E31" s="61">
        <f>SUM(E32:E41)</f>
        <v>1425961</v>
      </c>
      <c r="F31" s="135">
        <f t="shared" ref="F31" si="0">SUM(F32:F41)</f>
        <v>380963.88</v>
      </c>
      <c r="G31" s="60"/>
      <c r="H31" s="60"/>
      <c r="I31" s="62"/>
      <c r="J31" s="63" t="s">
        <v>43</v>
      </c>
      <c r="K31" s="83" t="s">
        <v>62</v>
      </c>
    </row>
    <row r="32" spans="1:11" s="14" customFormat="1" ht="30" x14ac:dyDescent="0.25">
      <c r="A32" s="213"/>
      <c r="B32" s="211"/>
      <c r="C32" s="150" t="s">
        <v>26</v>
      </c>
      <c r="D32" s="91" t="s">
        <v>63</v>
      </c>
      <c r="E32" s="42">
        <v>50000</v>
      </c>
      <c r="F32" s="129">
        <v>0</v>
      </c>
      <c r="G32" s="41" t="s">
        <v>65</v>
      </c>
      <c r="H32" s="45">
        <v>8</v>
      </c>
      <c r="I32" s="46">
        <v>8</v>
      </c>
      <c r="J32" s="47" t="s">
        <v>43</v>
      </c>
      <c r="K32" s="84" t="s">
        <v>62</v>
      </c>
    </row>
    <row r="33" spans="1:11" s="14" customFormat="1" ht="45" x14ac:dyDescent="0.25">
      <c r="A33" s="213"/>
      <c r="B33" s="211"/>
      <c r="C33" s="150" t="s">
        <v>27</v>
      </c>
      <c r="D33" s="91" t="s">
        <v>151</v>
      </c>
      <c r="E33" s="42">
        <v>957683</v>
      </c>
      <c r="F33" s="129">
        <v>0</v>
      </c>
      <c r="G33" s="44" t="s">
        <v>152</v>
      </c>
      <c r="H33" s="45">
        <v>0</v>
      </c>
      <c r="I33" s="97" t="s">
        <v>171</v>
      </c>
      <c r="J33" s="47" t="s">
        <v>43</v>
      </c>
      <c r="K33" s="84" t="s">
        <v>62</v>
      </c>
    </row>
    <row r="34" spans="1:11" s="14" customFormat="1" ht="25.5" x14ac:dyDescent="0.25">
      <c r="A34" s="213"/>
      <c r="B34" s="211"/>
      <c r="C34" s="158" t="s">
        <v>28</v>
      </c>
      <c r="D34" s="158" t="s">
        <v>64</v>
      </c>
      <c r="E34" s="10">
        <v>100000</v>
      </c>
      <c r="F34" s="133">
        <v>71700</v>
      </c>
      <c r="G34" s="11" t="s">
        <v>238</v>
      </c>
      <c r="H34" s="16" t="s">
        <v>239</v>
      </c>
      <c r="I34" s="189" t="s">
        <v>240</v>
      </c>
      <c r="J34" s="15" t="s">
        <v>43</v>
      </c>
      <c r="K34" s="85" t="s">
        <v>62</v>
      </c>
    </row>
    <row r="35" spans="1:11" s="14" customFormat="1" ht="30" x14ac:dyDescent="0.25">
      <c r="A35" s="213"/>
      <c r="B35" s="211"/>
      <c r="C35" s="150" t="s">
        <v>29</v>
      </c>
      <c r="D35" s="91" t="s">
        <v>172</v>
      </c>
      <c r="E35" s="42">
        <v>35000</v>
      </c>
      <c r="F35" s="129">
        <v>26856.080000000002</v>
      </c>
      <c r="G35" s="41" t="s">
        <v>66</v>
      </c>
      <c r="H35" s="45">
        <v>115</v>
      </c>
      <c r="I35" s="46">
        <v>95</v>
      </c>
      <c r="J35" s="47" t="s">
        <v>43</v>
      </c>
      <c r="K35" s="84" t="s">
        <v>62</v>
      </c>
    </row>
    <row r="36" spans="1:11" s="14" customFormat="1" ht="30" x14ac:dyDescent="0.25">
      <c r="A36" s="213"/>
      <c r="B36" s="211"/>
      <c r="C36" s="150" t="s">
        <v>30</v>
      </c>
      <c r="D36" s="91" t="s">
        <v>173</v>
      </c>
      <c r="E36" s="42">
        <v>0</v>
      </c>
      <c r="F36" s="129">
        <v>0</v>
      </c>
      <c r="G36" s="41" t="s">
        <v>66</v>
      </c>
      <c r="H36" s="45">
        <v>0</v>
      </c>
      <c r="I36" s="46">
        <v>0</v>
      </c>
      <c r="J36" s="47" t="s">
        <v>43</v>
      </c>
      <c r="K36" s="84" t="s">
        <v>62</v>
      </c>
    </row>
    <row r="37" spans="1:11" s="14" customFormat="1" ht="45" x14ac:dyDescent="0.25">
      <c r="A37" s="213"/>
      <c r="B37" s="211"/>
      <c r="C37" s="150" t="s">
        <v>31</v>
      </c>
      <c r="D37" s="91" t="s">
        <v>174</v>
      </c>
      <c r="E37" s="42">
        <v>0</v>
      </c>
      <c r="F37" s="129">
        <v>0</v>
      </c>
      <c r="G37" s="41" t="s">
        <v>66</v>
      </c>
      <c r="H37" s="45">
        <v>30</v>
      </c>
      <c r="I37" s="46">
        <v>15</v>
      </c>
      <c r="J37" s="47" t="s">
        <v>43</v>
      </c>
      <c r="K37" s="84" t="s">
        <v>62</v>
      </c>
    </row>
    <row r="38" spans="1:11" s="14" customFormat="1" ht="40.5" customHeight="1" x14ac:dyDescent="0.25">
      <c r="A38" s="213"/>
      <c r="B38" s="211"/>
      <c r="C38" s="91" t="s">
        <v>153</v>
      </c>
      <c r="D38" s="91" t="s">
        <v>168</v>
      </c>
      <c r="E38" s="42">
        <v>161100</v>
      </c>
      <c r="F38" s="129">
        <v>160530.5</v>
      </c>
      <c r="G38" s="41" t="s">
        <v>67</v>
      </c>
      <c r="H38" s="45">
        <v>18</v>
      </c>
      <c r="I38" s="46">
        <v>15</v>
      </c>
      <c r="J38" s="47" t="s">
        <v>43</v>
      </c>
      <c r="K38" s="84" t="s">
        <v>62</v>
      </c>
    </row>
    <row r="39" spans="1:11" s="14" customFormat="1" ht="30" x14ac:dyDescent="0.25">
      <c r="A39" s="213"/>
      <c r="B39" s="211"/>
      <c r="C39" s="150" t="s">
        <v>154</v>
      </c>
      <c r="D39" s="91" t="s">
        <v>149</v>
      </c>
      <c r="E39" s="42">
        <v>78</v>
      </c>
      <c r="F39" s="129">
        <v>0</v>
      </c>
      <c r="G39" s="44" t="s">
        <v>68</v>
      </c>
      <c r="H39" s="45">
        <v>3</v>
      </c>
      <c r="I39" s="46">
        <v>0</v>
      </c>
      <c r="J39" s="68" t="s">
        <v>43</v>
      </c>
      <c r="K39" s="84" t="s">
        <v>62</v>
      </c>
    </row>
    <row r="40" spans="1:11" s="14" customFormat="1" ht="30" x14ac:dyDescent="0.25">
      <c r="A40" s="213"/>
      <c r="B40" s="211"/>
      <c r="C40" s="150" t="s">
        <v>188</v>
      </c>
      <c r="D40" s="91" t="s">
        <v>189</v>
      </c>
      <c r="E40" s="42">
        <v>114100</v>
      </c>
      <c r="F40" s="129">
        <v>113877.3</v>
      </c>
      <c r="G40" s="44" t="s">
        <v>86</v>
      </c>
      <c r="H40" s="45">
        <v>15</v>
      </c>
      <c r="I40" s="46">
        <v>15</v>
      </c>
      <c r="J40" s="47" t="s">
        <v>43</v>
      </c>
      <c r="K40" s="84" t="s">
        <v>62</v>
      </c>
    </row>
    <row r="41" spans="1:11" s="14" customFormat="1" ht="30.75" thickBot="1" x14ac:dyDescent="0.3">
      <c r="A41" s="214"/>
      <c r="B41" s="212"/>
      <c r="C41" s="158" t="s">
        <v>190</v>
      </c>
      <c r="D41" s="90" t="s">
        <v>191</v>
      </c>
      <c r="E41" s="10">
        <v>8000</v>
      </c>
      <c r="F41" s="133">
        <v>8000</v>
      </c>
      <c r="G41" s="11" t="s">
        <v>66</v>
      </c>
      <c r="H41" s="12">
        <v>7</v>
      </c>
      <c r="I41" s="13">
        <v>3</v>
      </c>
      <c r="J41" s="15" t="s">
        <v>43</v>
      </c>
      <c r="K41" s="85" t="s">
        <v>62</v>
      </c>
    </row>
    <row r="42" spans="1:11" s="14" customFormat="1" ht="28.5" x14ac:dyDescent="0.25">
      <c r="A42" s="34"/>
      <c r="B42" s="35"/>
      <c r="C42" s="171" t="s">
        <v>70</v>
      </c>
      <c r="D42" s="149" t="s">
        <v>78</v>
      </c>
      <c r="E42" s="38">
        <f>SUM(E43:E43)</f>
        <v>829200</v>
      </c>
      <c r="F42" s="128">
        <f>SUM(F43:F43)</f>
        <v>828701.81</v>
      </c>
      <c r="G42" s="36"/>
      <c r="H42" s="36"/>
      <c r="I42" s="39"/>
      <c r="J42" s="40" t="s">
        <v>43</v>
      </c>
      <c r="K42" s="86" t="s">
        <v>87</v>
      </c>
    </row>
    <row r="43" spans="1:11" s="14" customFormat="1" ht="31.5" x14ac:dyDescent="0.25">
      <c r="A43" s="215" t="s">
        <v>196</v>
      </c>
      <c r="B43" s="217" t="s">
        <v>197</v>
      </c>
      <c r="C43" s="150" t="s">
        <v>71</v>
      </c>
      <c r="D43" s="91" t="s">
        <v>79</v>
      </c>
      <c r="E43" s="42">
        <v>829200</v>
      </c>
      <c r="F43" s="129">
        <v>828701.81</v>
      </c>
      <c r="G43" s="44" t="s">
        <v>83</v>
      </c>
      <c r="H43" s="45">
        <v>9</v>
      </c>
      <c r="I43" s="46">
        <v>9</v>
      </c>
      <c r="J43" s="47" t="s">
        <v>43</v>
      </c>
      <c r="K43" s="84" t="s">
        <v>87</v>
      </c>
    </row>
    <row r="44" spans="1:11" s="14" customFormat="1" ht="28.5" x14ac:dyDescent="0.25">
      <c r="A44" s="215"/>
      <c r="B44" s="217"/>
      <c r="C44" s="173" t="s">
        <v>72</v>
      </c>
      <c r="D44" s="152" t="s">
        <v>80</v>
      </c>
      <c r="E44" s="50">
        <f>SUM(E45:E51)</f>
        <v>230100</v>
      </c>
      <c r="F44" s="127">
        <f>SUM(F45:F51)</f>
        <v>198931.89</v>
      </c>
      <c r="G44" s="48"/>
      <c r="H44" s="48"/>
      <c r="I44" s="51"/>
      <c r="J44" s="52" t="s">
        <v>43</v>
      </c>
      <c r="K44" s="87" t="s">
        <v>87</v>
      </c>
    </row>
    <row r="45" spans="1:11" s="14" customFormat="1" ht="31.5" x14ac:dyDescent="0.25">
      <c r="A45" s="215"/>
      <c r="B45" s="217"/>
      <c r="C45" s="150" t="s">
        <v>73</v>
      </c>
      <c r="D45" s="91" t="s">
        <v>81</v>
      </c>
      <c r="E45" s="108">
        <v>5000</v>
      </c>
      <c r="F45" s="136">
        <v>4291.8900000000003</v>
      </c>
      <c r="G45" s="44" t="s">
        <v>85</v>
      </c>
      <c r="H45" s="45">
        <v>3</v>
      </c>
      <c r="I45" s="46">
        <v>2</v>
      </c>
      <c r="J45" s="47" t="s">
        <v>43</v>
      </c>
      <c r="K45" s="84" t="s">
        <v>87</v>
      </c>
    </row>
    <row r="46" spans="1:11" s="14" customFormat="1" ht="31.5" x14ac:dyDescent="0.25">
      <c r="A46" s="215"/>
      <c r="B46" s="217"/>
      <c r="C46" s="150" t="s">
        <v>74</v>
      </c>
      <c r="D46" s="91" t="s">
        <v>178</v>
      </c>
      <c r="E46" s="108">
        <v>29000</v>
      </c>
      <c r="F46" s="137">
        <v>0</v>
      </c>
      <c r="G46" s="44" t="s">
        <v>84</v>
      </c>
      <c r="H46" s="45">
        <v>0</v>
      </c>
      <c r="I46" s="46">
        <f>---H46</f>
        <v>0</v>
      </c>
      <c r="J46" s="47" t="s">
        <v>43</v>
      </c>
      <c r="K46" s="84" t="s">
        <v>87</v>
      </c>
    </row>
    <row r="47" spans="1:11" s="14" customFormat="1" ht="30" x14ac:dyDescent="0.25">
      <c r="A47" s="215"/>
      <c r="B47" s="217"/>
      <c r="C47" s="150" t="s">
        <v>75</v>
      </c>
      <c r="D47" s="91" t="s">
        <v>82</v>
      </c>
      <c r="E47" s="109">
        <v>15500</v>
      </c>
      <c r="F47" s="136">
        <v>14040</v>
      </c>
      <c r="G47" s="44" t="s">
        <v>86</v>
      </c>
      <c r="H47" s="45">
        <v>16</v>
      </c>
      <c r="I47" s="46">
        <v>15</v>
      </c>
      <c r="J47" s="47" t="s">
        <v>43</v>
      </c>
      <c r="K47" s="84" t="s">
        <v>87</v>
      </c>
    </row>
    <row r="48" spans="1:11" s="14" customFormat="1" ht="30" x14ac:dyDescent="0.25">
      <c r="A48" s="215"/>
      <c r="B48" s="217"/>
      <c r="C48" s="150" t="s">
        <v>155</v>
      </c>
      <c r="D48" s="91" t="s">
        <v>179</v>
      </c>
      <c r="E48" s="108">
        <v>32600</v>
      </c>
      <c r="F48" s="137">
        <v>32600</v>
      </c>
      <c r="G48" s="44" t="s">
        <v>86</v>
      </c>
      <c r="H48" s="54">
        <v>106</v>
      </c>
      <c r="I48" s="46">
        <v>106</v>
      </c>
      <c r="J48" s="47" t="s">
        <v>43</v>
      </c>
      <c r="K48" s="84" t="s">
        <v>87</v>
      </c>
    </row>
    <row r="49" spans="1:11" s="14" customFormat="1" ht="45" x14ac:dyDescent="0.25">
      <c r="A49" s="215"/>
      <c r="B49" s="217"/>
      <c r="C49" s="150" t="s">
        <v>156</v>
      </c>
      <c r="D49" s="91" t="s">
        <v>157</v>
      </c>
      <c r="E49" s="108">
        <v>75000</v>
      </c>
      <c r="F49" s="137">
        <v>75000</v>
      </c>
      <c r="G49" s="44" t="s">
        <v>86</v>
      </c>
      <c r="H49" s="45">
        <v>15</v>
      </c>
      <c r="I49" s="46">
        <v>15</v>
      </c>
      <c r="J49" s="47" t="s">
        <v>43</v>
      </c>
      <c r="K49" s="84" t="s">
        <v>87</v>
      </c>
    </row>
    <row r="50" spans="1:11" s="14" customFormat="1" ht="30" x14ac:dyDescent="0.25">
      <c r="A50" s="215"/>
      <c r="B50" s="217"/>
      <c r="C50" s="150" t="s">
        <v>158</v>
      </c>
      <c r="D50" s="91" t="s">
        <v>159</v>
      </c>
      <c r="E50" s="109">
        <v>26000</v>
      </c>
      <c r="F50" s="136">
        <v>26000</v>
      </c>
      <c r="G50" s="41" t="s">
        <v>86</v>
      </c>
      <c r="H50" s="45">
        <v>65</v>
      </c>
      <c r="I50" s="46">
        <v>65</v>
      </c>
      <c r="J50" s="68" t="s">
        <v>43</v>
      </c>
      <c r="K50" s="84" t="s">
        <v>87</v>
      </c>
    </row>
    <row r="51" spans="1:11" s="14" customFormat="1" ht="30" x14ac:dyDescent="0.25">
      <c r="A51" s="215"/>
      <c r="B51" s="217"/>
      <c r="C51" s="172" t="s">
        <v>181</v>
      </c>
      <c r="D51" s="159" t="s">
        <v>180</v>
      </c>
      <c r="E51" s="109">
        <v>47000</v>
      </c>
      <c r="F51" s="136">
        <v>47000</v>
      </c>
      <c r="G51" s="41" t="s">
        <v>86</v>
      </c>
      <c r="H51" s="45">
        <v>47</v>
      </c>
      <c r="I51" s="46">
        <v>47</v>
      </c>
      <c r="J51" s="68" t="s">
        <v>43</v>
      </c>
      <c r="K51" s="84" t="s">
        <v>87</v>
      </c>
    </row>
    <row r="52" spans="1:11" s="14" customFormat="1" ht="28.5" x14ac:dyDescent="0.25">
      <c r="A52" s="215"/>
      <c r="B52" s="203" t="s">
        <v>92</v>
      </c>
      <c r="C52" s="176" t="s">
        <v>76</v>
      </c>
      <c r="D52" s="160" t="s">
        <v>88</v>
      </c>
      <c r="E52" s="110">
        <f>SUM(E53)</f>
        <v>14500</v>
      </c>
      <c r="F52" s="138">
        <f t="shared" ref="F52" si="1">SUM(F53)</f>
        <v>14500</v>
      </c>
      <c r="G52" s="101"/>
      <c r="H52" s="101"/>
      <c r="I52" s="102"/>
      <c r="J52" s="103" t="s">
        <v>43</v>
      </c>
      <c r="K52" s="104" t="s">
        <v>91</v>
      </c>
    </row>
    <row r="53" spans="1:11" s="14" customFormat="1" ht="32.25" thickBot="1" x14ac:dyDescent="0.3">
      <c r="A53" s="216"/>
      <c r="B53" s="204"/>
      <c r="C53" s="177" t="s">
        <v>77</v>
      </c>
      <c r="D53" s="161" t="s">
        <v>89</v>
      </c>
      <c r="E53" s="106">
        <v>14500</v>
      </c>
      <c r="F53" s="139">
        <v>14500</v>
      </c>
      <c r="G53" s="17" t="s">
        <v>90</v>
      </c>
      <c r="H53" s="18">
        <v>16</v>
      </c>
      <c r="I53" s="19">
        <v>10</v>
      </c>
      <c r="J53" s="20" t="s">
        <v>43</v>
      </c>
      <c r="K53" s="88" t="s">
        <v>91</v>
      </c>
    </row>
    <row r="54" spans="1:11" s="14" customFormat="1" ht="28.5" x14ac:dyDescent="0.25">
      <c r="A54" s="191" t="s">
        <v>145</v>
      </c>
      <c r="B54" s="198" t="s">
        <v>103</v>
      </c>
      <c r="C54" s="171" t="s">
        <v>93</v>
      </c>
      <c r="D54" s="149" t="s">
        <v>96</v>
      </c>
      <c r="E54" s="38">
        <f>SUM(E55,E56)</f>
        <v>278000</v>
      </c>
      <c r="F54" s="128">
        <f>SUM(F55,F56)</f>
        <v>274689.51</v>
      </c>
      <c r="G54" s="65"/>
      <c r="H54" s="65"/>
      <c r="I54" s="66"/>
      <c r="J54" s="67" t="s">
        <v>43</v>
      </c>
      <c r="K54" s="89" t="s">
        <v>102</v>
      </c>
    </row>
    <row r="55" spans="1:11" s="14" customFormat="1" ht="38.25" x14ac:dyDescent="0.25">
      <c r="A55" s="192"/>
      <c r="B55" s="199"/>
      <c r="C55" s="150" t="s">
        <v>94</v>
      </c>
      <c r="D55" s="91" t="s">
        <v>97</v>
      </c>
      <c r="E55" s="42">
        <v>183000</v>
      </c>
      <c r="F55" s="129">
        <v>179987</v>
      </c>
      <c r="G55" s="94" t="s">
        <v>241</v>
      </c>
      <c r="H55" s="41">
        <v>150</v>
      </c>
      <c r="I55" s="59">
        <v>150</v>
      </c>
      <c r="J55" s="68" t="s">
        <v>43</v>
      </c>
      <c r="K55" s="69" t="s">
        <v>102</v>
      </c>
    </row>
    <row r="56" spans="1:11" s="14" customFormat="1" ht="78.75" x14ac:dyDescent="0.25">
      <c r="A56" s="192"/>
      <c r="B56" s="199"/>
      <c r="C56" s="150" t="s">
        <v>208</v>
      </c>
      <c r="D56" s="91" t="s">
        <v>209</v>
      </c>
      <c r="E56" s="42">
        <v>95000</v>
      </c>
      <c r="F56" s="129">
        <v>94702.51</v>
      </c>
      <c r="G56" s="117" t="s">
        <v>210</v>
      </c>
      <c r="H56" s="41">
        <v>0</v>
      </c>
      <c r="I56" s="73" t="s">
        <v>211</v>
      </c>
      <c r="J56" s="68" t="s">
        <v>43</v>
      </c>
      <c r="K56" s="69" t="s">
        <v>102</v>
      </c>
    </row>
    <row r="57" spans="1:11" s="14" customFormat="1" ht="28.5" x14ac:dyDescent="0.25">
      <c r="A57" s="192"/>
      <c r="B57" s="199"/>
      <c r="C57" s="173" t="s">
        <v>95</v>
      </c>
      <c r="D57" s="152" t="s">
        <v>99</v>
      </c>
      <c r="E57" s="50">
        <f>SUM(E58,E59,E60)</f>
        <v>91200</v>
      </c>
      <c r="F57" s="127">
        <f t="shared" ref="F57" si="2">SUM(F58,F59,F60)</f>
        <v>90931.71</v>
      </c>
      <c r="G57" s="48"/>
      <c r="H57" s="48"/>
      <c r="I57" s="51"/>
      <c r="J57" s="70" t="s">
        <v>43</v>
      </c>
      <c r="K57" s="71" t="s">
        <v>45</v>
      </c>
    </row>
    <row r="58" spans="1:11" s="14" customFormat="1" ht="15.75" x14ac:dyDescent="0.25">
      <c r="A58" s="192"/>
      <c r="B58" s="199"/>
      <c r="C58" s="150" t="s">
        <v>160</v>
      </c>
      <c r="D58" s="91" t="s">
        <v>161</v>
      </c>
      <c r="E58" s="42">
        <v>8200</v>
      </c>
      <c r="F58" s="129">
        <v>8159.21</v>
      </c>
      <c r="G58" s="41" t="s">
        <v>42</v>
      </c>
      <c r="H58" s="41">
        <v>0</v>
      </c>
      <c r="I58" s="59">
        <v>2</v>
      </c>
      <c r="J58" s="68" t="s">
        <v>43</v>
      </c>
      <c r="K58" s="69" t="s">
        <v>45</v>
      </c>
    </row>
    <row r="59" spans="1:11" s="14" customFormat="1" ht="31.5" x14ac:dyDescent="0.25">
      <c r="A59" s="192"/>
      <c r="B59" s="199"/>
      <c r="C59" s="150" t="s">
        <v>94</v>
      </c>
      <c r="D59" s="150" t="s">
        <v>98</v>
      </c>
      <c r="E59" s="43">
        <v>83000</v>
      </c>
      <c r="F59" s="131">
        <v>82772.5</v>
      </c>
      <c r="G59" s="44" t="s">
        <v>100</v>
      </c>
      <c r="H59" s="45" t="s">
        <v>101</v>
      </c>
      <c r="I59" s="45" t="s">
        <v>101</v>
      </c>
      <c r="J59" s="68" t="s">
        <v>43</v>
      </c>
      <c r="K59" s="69" t="s">
        <v>45</v>
      </c>
    </row>
    <row r="60" spans="1:11" s="14" customFormat="1" ht="30.75" thickBot="1" x14ac:dyDescent="0.3">
      <c r="A60" s="192"/>
      <c r="B60" s="200"/>
      <c r="C60" s="158" t="s">
        <v>184</v>
      </c>
      <c r="D60" s="162" t="s">
        <v>185</v>
      </c>
      <c r="E60" s="10">
        <v>0</v>
      </c>
      <c r="F60" s="133">
        <v>0</v>
      </c>
      <c r="G60" s="92" t="s">
        <v>186</v>
      </c>
      <c r="H60" s="12">
        <v>0</v>
      </c>
      <c r="I60" s="13">
        <v>0</v>
      </c>
      <c r="J60" s="21" t="s">
        <v>43</v>
      </c>
      <c r="K60" s="22" t="s">
        <v>45</v>
      </c>
    </row>
    <row r="61" spans="1:11" s="14" customFormat="1" ht="28.5" customHeight="1" thickTop="1" x14ac:dyDescent="0.25">
      <c r="A61" s="192"/>
      <c r="B61" s="194" t="s">
        <v>143</v>
      </c>
      <c r="C61" s="175" t="s">
        <v>104</v>
      </c>
      <c r="D61" s="163" t="s">
        <v>111</v>
      </c>
      <c r="E61" s="61">
        <f>SUM(E62:E65)</f>
        <v>192600</v>
      </c>
      <c r="F61" s="135">
        <f>SUM(F62:F65)</f>
        <v>182498.3</v>
      </c>
      <c r="G61" s="60"/>
      <c r="H61" s="60"/>
      <c r="I61" s="62"/>
      <c r="J61" s="64" t="s">
        <v>43</v>
      </c>
      <c r="K61" s="72" t="s">
        <v>45</v>
      </c>
    </row>
    <row r="62" spans="1:11" s="14" customFormat="1" ht="45" x14ac:dyDescent="0.25">
      <c r="A62" s="192"/>
      <c r="B62" s="195"/>
      <c r="C62" s="150" t="s">
        <v>105</v>
      </c>
      <c r="D62" s="164" t="s">
        <v>112</v>
      </c>
      <c r="E62" s="42">
        <v>60000</v>
      </c>
      <c r="F62" s="129">
        <v>50199.42</v>
      </c>
      <c r="G62" s="44" t="s">
        <v>118</v>
      </c>
      <c r="H62" s="45">
        <v>251.45</v>
      </c>
      <c r="I62" s="46" t="s">
        <v>242</v>
      </c>
      <c r="J62" s="68" t="s">
        <v>43</v>
      </c>
      <c r="K62" s="69" t="s">
        <v>45</v>
      </c>
    </row>
    <row r="63" spans="1:11" s="14" customFormat="1" ht="30" x14ac:dyDescent="0.25">
      <c r="A63" s="192"/>
      <c r="B63" s="195"/>
      <c r="C63" s="150" t="s">
        <v>106</v>
      </c>
      <c r="D63" s="164" t="s">
        <v>113</v>
      </c>
      <c r="E63" s="42">
        <v>0</v>
      </c>
      <c r="F63" s="129">
        <v>0</v>
      </c>
      <c r="G63" s="93" t="s">
        <v>119</v>
      </c>
      <c r="H63" s="45">
        <v>0</v>
      </c>
      <c r="I63" s="46">
        <v>0</v>
      </c>
      <c r="J63" s="68" t="s">
        <v>43</v>
      </c>
      <c r="K63" s="69" t="s">
        <v>45</v>
      </c>
    </row>
    <row r="64" spans="1:11" s="14" customFormat="1" ht="25.5" x14ac:dyDescent="0.25">
      <c r="A64" s="192"/>
      <c r="B64" s="195"/>
      <c r="C64" s="150" t="s">
        <v>198</v>
      </c>
      <c r="D64" s="164" t="s">
        <v>199</v>
      </c>
      <c r="E64" s="42">
        <v>112100</v>
      </c>
      <c r="F64" s="129">
        <v>111885.75</v>
      </c>
      <c r="G64" s="93" t="s">
        <v>200</v>
      </c>
      <c r="H64" s="45">
        <v>4</v>
      </c>
      <c r="I64" s="46">
        <v>4</v>
      </c>
      <c r="J64" s="68" t="s">
        <v>43</v>
      </c>
      <c r="K64" s="69" t="s">
        <v>45</v>
      </c>
    </row>
    <row r="65" spans="1:11" s="14" customFormat="1" ht="45" x14ac:dyDescent="0.25">
      <c r="A65" s="192"/>
      <c r="B65" s="195"/>
      <c r="C65" s="150" t="s">
        <v>182</v>
      </c>
      <c r="D65" s="164" t="s">
        <v>183</v>
      </c>
      <c r="E65" s="42">
        <v>20500</v>
      </c>
      <c r="F65" s="129">
        <v>20413.13</v>
      </c>
      <c r="G65" s="107" t="s">
        <v>243</v>
      </c>
      <c r="H65" s="45">
        <v>1</v>
      </c>
      <c r="I65" s="46">
        <v>1</v>
      </c>
      <c r="J65" s="68" t="s">
        <v>43</v>
      </c>
      <c r="K65" s="69" t="s">
        <v>45</v>
      </c>
    </row>
    <row r="66" spans="1:11" ht="29.25" x14ac:dyDescent="0.25">
      <c r="A66" s="192"/>
      <c r="B66" s="195"/>
      <c r="C66" s="178" t="s">
        <v>107</v>
      </c>
      <c r="D66" s="165" t="s">
        <v>114</v>
      </c>
      <c r="E66" s="75">
        <f>SUM(E67:E69)</f>
        <v>427084</v>
      </c>
      <c r="F66" s="140">
        <f t="shared" ref="F66" si="3">SUM(F67:F69)</f>
        <v>425067.23</v>
      </c>
      <c r="G66" s="74"/>
      <c r="H66" s="74"/>
      <c r="I66" s="76"/>
      <c r="J66" s="70" t="s">
        <v>43</v>
      </c>
      <c r="K66" s="71" t="s">
        <v>122</v>
      </c>
    </row>
    <row r="67" spans="1:11" s="14" customFormat="1" ht="38.25" x14ac:dyDescent="0.25">
      <c r="A67" s="192"/>
      <c r="B67" s="195"/>
      <c r="C67" s="150" t="s">
        <v>108</v>
      </c>
      <c r="D67" s="164" t="s">
        <v>115</v>
      </c>
      <c r="E67" s="42">
        <v>194000</v>
      </c>
      <c r="F67" s="129">
        <v>194000</v>
      </c>
      <c r="G67" s="93" t="s">
        <v>244</v>
      </c>
      <c r="H67" s="45">
        <v>220</v>
      </c>
      <c r="I67" s="46">
        <v>220</v>
      </c>
      <c r="J67" s="68" t="s">
        <v>43</v>
      </c>
      <c r="K67" s="69" t="s">
        <v>122</v>
      </c>
    </row>
    <row r="68" spans="1:11" s="14" customFormat="1" ht="25.5" x14ac:dyDescent="0.25">
      <c r="A68" s="192"/>
      <c r="B68" s="195"/>
      <c r="C68" s="158" t="s">
        <v>109</v>
      </c>
      <c r="D68" s="162" t="s">
        <v>116</v>
      </c>
      <c r="E68" s="10">
        <v>163084</v>
      </c>
      <c r="F68" s="133">
        <v>161067.23000000001</v>
      </c>
      <c r="G68" s="92" t="s">
        <v>162</v>
      </c>
      <c r="H68" s="95" t="s">
        <v>120</v>
      </c>
      <c r="I68" s="96" t="s">
        <v>121</v>
      </c>
      <c r="J68" s="21" t="s">
        <v>43</v>
      </c>
      <c r="K68" s="22" t="s">
        <v>122</v>
      </c>
    </row>
    <row r="69" spans="1:11" s="14" customFormat="1" ht="30.75" thickBot="1" x14ac:dyDescent="0.3">
      <c r="A69" s="192"/>
      <c r="B69" s="195"/>
      <c r="C69" s="150" t="s">
        <v>110</v>
      </c>
      <c r="D69" s="164" t="s">
        <v>117</v>
      </c>
      <c r="E69" s="42">
        <v>70000</v>
      </c>
      <c r="F69" s="129">
        <v>70000</v>
      </c>
      <c r="G69" s="44" t="s">
        <v>123</v>
      </c>
      <c r="H69" s="45">
        <v>4</v>
      </c>
      <c r="I69" s="46">
        <v>2</v>
      </c>
      <c r="J69" s="68" t="s">
        <v>43</v>
      </c>
      <c r="K69" s="69" t="s">
        <v>122</v>
      </c>
    </row>
    <row r="70" spans="1:11" s="14" customFormat="1" ht="29.25" thickTop="1" x14ac:dyDescent="0.25">
      <c r="A70" s="193" t="s">
        <v>145</v>
      </c>
      <c r="B70" s="196" t="s">
        <v>144</v>
      </c>
      <c r="C70" s="175" t="s">
        <v>76</v>
      </c>
      <c r="D70" s="166" t="s">
        <v>88</v>
      </c>
      <c r="E70" s="61">
        <f>SUM(E71:E74)</f>
        <v>861706</v>
      </c>
      <c r="F70" s="135">
        <f>SUM(F71:F74)</f>
        <v>794456.62</v>
      </c>
      <c r="G70" s="62"/>
      <c r="H70" s="62"/>
      <c r="I70" s="62"/>
      <c r="J70" s="64" t="s">
        <v>43</v>
      </c>
      <c r="K70" s="72" t="s">
        <v>91</v>
      </c>
    </row>
    <row r="71" spans="1:11" s="14" customFormat="1" ht="30" x14ac:dyDescent="0.25">
      <c r="A71" s="193"/>
      <c r="B71" s="197"/>
      <c r="C71" s="150" t="s">
        <v>124</v>
      </c>
      <c r="D71" s="164" t="s">
        <v>134</v>
      </c>
      <c r="E71" s="108">
        <v>26700</v>
      </c>
      <c r="F71" s="137">
        <v>10880.09</v>
      </c>
      <c r="G71" s="59" t="s">
        <v>86</v>
      </c>
      <c r="H71" s="46">
        <v>10</v>
      </c>
      <c r="I71" s="46">
        <v>7</v>
      </c>
      <c r="J71" s="68" t="s">
        <v>43</v>
      </c>
      <c r="K71" s="69" t="s">
        <v>91</v>
      </c>
    </row>
    <row r="72" spans="1:11" s="14" customFormat="1" ht="30" x14ac:dyDescent="0.25">
      <c r="A72" s="193"/>
      <c r="B72" s="197"/>
      <c r="C72" s="150" t="s">
        <v>125</v>
      </c>
      <c r="D72" s="164" t="s">
        <v>135</v>
      </c>
      <c r="E72" s="108">
        <v>21000</v>
      </c>
      <c r="F72" s="137">
        <v>21000</v>
      </c>
      <c r="G72" s="59" t="s">
        <v>86</v>
      </c>
      <c r="H72" s="46">
        <v>29</v>
      </c>
      <c r="I72" s="46">
        <v>20</v>
      </c>
      <c r="J72" s="68" t="s">
        <v>43</v>
      </c>
      <c r="K72" s="69" t="s">
        <v>91</v>
      </c>
    </row>
    <row r="73" spans="1:11" s="14" customFormat="1" ht="15.75" x14ac:dyDescent="0.25">
      <c r="A73" s="193"/>
      <c r="B73" s="197"/>
      <c r="C73" s="150" t="s">
        <v>126</v>
      </c>
      <c r="D73" s="164" t="s">
        <v>136</v>
      </c>
      <c r="E73" s="108">
        <v>686506</v>
      </c>
      <c r="F73" s="137">
        <v>635076.53</v>
      </c>
      <c r="G73" s="59" t="s">
        <v>86</v>
      </c>
      <c r="H73" s="46">
        <v>40</v>
      </c>
      <c r="I73" s="46">
        <v>40</v>
      </c>
      <c r="J73" s="68" t="s">
        <v>43</v>
      </c>
      <c r="K73" s="69" t="s">
        <v>91</v>
      </c>
    </row>
    <row r="74" spans="1:11" s="14" customFormat="1" ht="30" x14ac:dyDescent="0.25">
      <c r="A74" s="193"/>
      <c r="B74" s="197"/>
      <c r="C74" s="150" t="s">
        <v>163</v>
      </c>
      <c r="D74" s="164" t="s">
        <v>164</v>
      </c>
      <c r="E74" s="108">
        <v>127500</v>
      </c>
      <c r="F74" s="137">
        <v>127500</v>
      </c>
      <c r="G74" s="59" t="s">
        <v>86</v>
      </c>
      <c r="H74" s="46">
        <v>10</v>
      </c>
      <c r="I74" s="46">
        <v>12</v>
      </c>
      <c r="J74" s="68" t="s">
        <v>43</v>
      </c>
      <c r="K74" s="69" t="s">
        <v>91</v>
      </c>
    </row>
    <row r="75" spans="1:11" s="14" customFormat="1" ht="28.5" x14ac:dyDescent="0.25">
      <c r="A75" s="193"/>
      <c r="B75" s="197"/>
      <c r="C75" s="173" t="s">
        <v>127</v>
      </c>
      <c r="D75" s="167" t="s">
        <v>137</v>
      </c>
      <c r="E75" s="50">
        <f>SUM(E76:E81)</f>
        <v>80350</v>
      </c>
      <c r="F75" s="127">
        <f>SUM(F76:F81)</f>
        <v>74591.25</v>
      </c>
      <c r="G75" s="51"/>
      <c r="H75" s="77"/>
      <c r="I75" s="77"/>
      <c r="J75" s="68" t="s">
        <v>43</v>
      </c>
      <c r="K75" s="69" t="s">
        <v>91</v>
      </c>
    </row>
    <row r="76" spans="1:11" s="14" customFormat="1" ht="30" x14ac:dyDescent="0.25">
      <c r="A76" s="193"/>
      <c r="B76" s="197"/>
      <c r="C76" s="150" t="s">
        <v>128</v>
      </c>
      <c r="D76" s="164" t="s">
        <v>138</v>
      </c>
      <c r="E76" s="42">
        <v>10000</v>
      </c>
      <c r="F76" s="129">
        <v>8000</v>
      </c>
      <c r="G76" s="164" t="s">
        <v>245</v>
      </c>
      <c r="H76" s="46">
        <v>35</v>
      </c>
      <c r="I76" s="46">
        <v>35</v>
      </c>
      <c r="J76" s="68" t="s">
        <v>43</v>
      </c>
      <c r="K76" s="69" t="s">
        <v>91</v>
      </c>
    </row>
    <row r="77" spans="1:11" s="14" customFormat="1" ht="31.5" x14ac:dyDescent="0.25">
      <c r="A77" s="193"/>
      <c r="B77" s="197"/>
      <c r="C77" s="150" t="s">
        <v>129</v>
      </c>
      <c r="D77" s="164" t="s">
        <v>139</v>
      </c>
      <c r="E77" s="42">
        <v>27350</v>
      </c>
      <c r="F77" s="129">
        <v>27329.200000000001</v>
      </c>
      <c r="G77" s="73" t="s">
        <v>246</v>
      </c>
      <c r="H77" s="46">
        <v>3</v>
      </c>
      <c r="I77" s="46">
        <v>2</v>
      </c>
      <c r="J77" s="68" t="s">
        <v>43</v>
      </c>
      <c r="K77" s="69" t="s">
        <v>91</v>
      </c>
    </row>
    <row r="78" spans="1:11" s="14" customFormat="1" ht="30" x14ac:dyDescent="0.25">
      <c r="A78" s="193"/>
      <c r="B78" s="197"/>
      <c r="C78" s="150" t="s">
        <v>130</v>
      </c>
      <c r="D78" s="164" t="s">
        <v>205</v>
      </c>
      <c r="E78" s="98">
        <v>2000</v>
      </c>
      <c r="F78" s="141">
        <v>2000</v>
      </c>
      <c r="G78" s="164" t="s">
        <v>245</v>
      </c>
      <c r="H78" s="46">
        <v>5</v>
      </c>
      <c r="I78" s="46">
        <v>5</v>
      </c>
      <c r="J78" s="68" t="s">
        <v>43</v>
      </c>
      <c r="K78" s="69" t="s">
        <v>91</v>
      </c>
    </row>
    <row r="79" spans="1:11" s="14" customFormat="1" ht="45" x14ac:dyDescent="0.25">
      <c r="A79" s="193"/>
      <c r="B79" s="197"/>
      <c r="C79" s="150" t="s">
        <v>131</v>
      </c>
      <c r="D79" s="164" t="s">
        <v>140</v>
      </c>
      <c r="E79" s="42">
        <v>16000</v>
      </c>
      <c r="F79" s="129">
        <v>14662.05</v>
      </c>
      <c r="G79" s="164" t="s">
        <v>245</v>
      </c>
      <c r="H79" s="46">
        <v>104</v>
      </c>
      <c r="I79" s="46">
        <v>106</v>
      </c>
      <c r="J79" s="68" t="s">
        <v>43</v>
      </c>
      <c r="K79" s="69" t="s">
        <v>91</v>
      </c>
    </row>
    <row r="80" spans="1:11" s="14" customFormat="1" ht="30" x14ac:dyDescent="0.25">
      <c r="A80" s="193"/>
      <c r="B80" s="197"/>
      <c r="C80" s="150" t="s">
        <v>132</v>
      </c>
      <c r="D80" s="164" t="s">
        <v>141</v>
      </c>
      <c r="E80" s="42">
        <v>20000</v>
      </c>
      <c r="F80" s="129">
        <v>20000</v>
      </c>
      <c r="G80" s="164" t="s">
        <v>245</v>
      </c>
      <c r="H80" s="46">
        <v>50</v>
      </c>
      <c r="I80" s="46">
        <v>50</v>
      </c>
      <c r="J80" s="68" t="s">
        <v>43</v>
      </c>
      <c r="K80" s="69" t="s">
        <v>91</v>
      </c>
    </row>
    <row r="81" spans="1:13" s="14" customFormat="1" ht="30.75" thickBot="1" x14ac:dyDescent="0.3">
      <c r="A81" s="193"/>
      <c r="B81" s="197"/>
      <c r="C81" s="150" t="s">
        <v>133</v>
      </c>
      <c r="D81" s="164" t="s">
        <v>142</v>
      </c>
      <c r="E81" s="42">
        <v>5000</v>
      </c>
      <c r="F81" s="129">
        <v>2600</v>
      </c>
      <c r="G81" s="164" t="s">
        <v>245</v>
      </c>
      <c r="H81" s="46">
        <v>30</v>
      </c>
      <c r="I81" s="46">
        <v>30</v>
      </c>
      <c r="J81" s="68" t="s">
        <v>43</v>
      </c>
      <c r="K81" s="69" t="s">
        <v>91</v>
      </c>
    </row>
    <row r="82" spans="1:13" s="14" customFormat="1" ht="30" customHeight="1" thickBot="1" x14ac:dyDescent="0.3">
      <c r="A82" s="27"/>
      <c r="B82" s="28"/>
      <c r="C82" s="179"/>
      <c r="D82" s="168" t="s">
        <v>146</v>
      </c>
      <c r="E82" s="142">
        <f>SUM(E9,E15,E26,E31,E42,E44,E52,E54,E57,E61,E66,E70,E75)</f>
        <v>9162046</v>
      </c>
      <c r="F82" s="143">
        <f>SUM(F9,F15,F26,F31,F42,F44,F52,F54,F57,F61,F66,F70,F75)</f>
        <v>6642223.6999999983</v>
      </c>
      <c r="G82" s="28"/>
      <c r="H82" s="28"/>
      <c r="I82" s="28"/>
      <c r="J82" s="28"/>
      <c r="K82" s="29"/>
      <c r="L82" s="26"/>
      <c r="M82" s="26"/>
    </row>
    <row r="83" spans="1:13" ht="15.75" x14ac:dyDescent="0.25">
      <c r="A83" s="24"/>
      <c r="B83" s="25"/>
      <c r="C83" s="180"/>
      <c r="D83" s="169"/>
      <c r="E83" s="25"/>
      <c r="F83" s="125"/>
      <c r="G83" s="25"/>
      <c r="H83" s="25"/>
      <c r="I83" s="25"/>
      <c r="J83" s="25"/>
      <c r="K83" s="25"/>
      <c r="L83" s="23"/>
    </row>
    <row r="84" spans="1:13" ht="15.75" x14ac:dyDescent="0.25">
      <c r="A84" s="1" t="s">
        <v>215</v>
      </c>
      <c r="B84" s="24"/>
      <c r="C84" s="145"/>
      <c r="D84" s="145"/>
      <c r="E84" s="1"/>
      <c r="F84" s="119"/>
      <c r="G84" s="1"/>
      <c r="H84" s="1"/>
      <c r="I84" s="1"/>
      <c r="J84" s="1"/>
      <c r="K84" s="1"/>
      <c r="L84" s="23"/>
    </row>
    <row r="85" spans="1:13" ht="15.75" x14ac:dyDescent="0.25">
      <c r="A85" s="1" t="s">
        <v>214</v>
      </c>
      <c r="B85" s="24"/>
      <c r="C85" s="145"/>
      <c r="D85" s="145"/>
      <c r="E85" s="1"/>
      <c r="F85" s="119"/>
      <c r="G85" s="1"/>
      <c r="H85" s="1"/>
      <c r="I85" s="1"/>
      <c r="J85" s="1"/>
      <c r="K85" s="1"/>
    </row>
    <row r="86" spans="1:13" ht="15.75" x14ac:dyDescent="0.25">
      <c r="A86" s="1"/>
      <c r="B86" s="24"/>
      <c r="C86" s="145"/>
      <c r="D86" s="145"/>
      <c r="E86" s="1"/>
      <c r="F86" s="119"/>
      <c r="G86" s="1"/>
      <c r="H86" s="1"/>
      <c r="I86" s="1"/>
      <c r="J86" s="1"/>
      <c r="K86" s="1"/>
    </row>
    <row r="87" spans="1:13" ht="15.75" x14ac:dyDescent="0.25">
      <c r="A87" s="1"/>
      <c r="B87" s="24"/>
      <c r="C87" s="145"/>
      <c r="D87" s="145"/>
      <c r="E87" s="1"/>
      <c r="F87" s="120" t="s">
        <v>147</v>
      </c>
      <c r="G87" s="1"/>
      <c r="H87" s="1"/>
      <c r="I87" s="1"/>
      <c r="J87" s="1"/>
      <c r="K87" s="1"/>
    </row>
    <row r="88" spans="1:13" ht="15.75" x14ac:dyDescent="0.25">
      <c r="A88" s="1" t="s">
        <v>218</v>
      </c>
      <c r="B88" s="24"/>
      <c r="C88" s="145"/>
      <c r="D88" s="145"/>
      <c r="E88" s="1"/>
      <c r="F88" s="119"/>
      <c r="G88" s="1"/>
      <c r="H88" s="1"/>
      <c r="I88" s="1"/>
      <c r="J88" s="1"/>
      <c r="K88" s="1"/>
    </row>
    <row r="89" spans="1:13" ht="15.75" x14ac:dyDescent="0.25">
      <c r="A89" s="1" t="s">
        <v>219</v>
      </c>
      <c r="B89" s="24"/>
      <c r="C89" s="145"/>
      <c r="D89" s="145"/>
      <c r="E89" s="1"/>
      <c r="F89" s="119"/>
      <c r="G89" s="1"/>
      <c r="H89" s="1"/>
      <c r="I89" s="1"/>
      <c r="J89" s="1"/>
      <c r="K89" s="1"/>
    </row>
    <row r="90" spans="1:13" ht="15.75" x14ac:dyDescent="0.25">
      <c r="A90" s="1" t="s">
        <v>250</v>
      </c>
      <c r="B90" s="24"/>
      <c r="C90" s="145"/>
      <c r="D90" s="145"/>
      <c r="E90" s="1"/>
      <c r="F90" s="119"/>
      <c r="G90" s="1"/>
      <c r="H90" s="1"/>
      <c r="I90" s="1"/>
      <c r="J90" s="1"/>
      <c r="K90" s="1"/>
    </row>
    <row r="91" spans="1:13" ht="15.75" x14ac:dyDescent="0.25">
      <c r="A91" s="1"/>
      <c r="B91" s="24"/>
      <c r="C91" s="145"/>
      <c r="D91" s="145"/>
      <c r="E91" s="1"/>
      <c r="F91" s="119"/>
      <c r="G91" s="1"/>
      <c r="H91" s="1"/>
      <c r="I91" s="1"/>
      <c r="J91" s="1"/>
      <c r="K91" s="1"/>
    </row>
    <row r="92" spans="1:13" ht="15.75" x14ac:dyDescent="0.25">
      <c r="A92" s="30"/>
      <c r="B92" s="31"/>
      <c r="E92" s="30"/>
      <c r="G92" s="30"/>
      <c r="H92" s="30"/>
      <c r="I92" s="30"/>
      <c r="J92" s="30"/>
      <c r="K92" s="30"/>
    </row>
    <row r="93" spans="1:13" ht="15.75" x14ac:dyDescent="0.25">
      <c r="A93" s="30"/>
      <c r="B93" s="31"/>
      <c r="E93" s="30"/>
      <c r="G93" s="30"/>
      <c r="H93" s="30"/>
      <c r="I93" s="30"/>
      <c r="J93" s="30"/>
      <c r="K93" s="30"/>
    </row>
    <row r="94" spans="1:13" ht="15.75" x14ac:dyDescent="0.25">
      <c r="A94" s="30"/>
      <c r="B94" s="24"/>
      <c r="C94" s="145"/>
      <c r="D94" s="145"/>
      <c r="E94" s="1"/>
      <c r="F94" s="119"/>
      <c r="G94" s="1"/>
      <c r="H94" s="1"/>
      <c r="I94" s="1"/>
      <c r="J94" s="1"/>
      <c r="K94" s="30"/>
    </row>
    <row r="95" spans="1:13" ht="15.75" x14ac:dyDescent="0.25">
      <c r="A95" s="30"/>
      <c r="B95" s="24"/>
      <c r="C95" s="145"/>
      <c r="D95" s="145"/>
      <c r="E95" s="1"/>
      <c r="F95" s="119"/>
      <c r="G95" s="1"/>
      <c r="H95" s="1"/>
      <c r="I95" s="1"/>
      <c r="J95" s="1"/>
      <c r="K95" s="30"/>
    </row>
    <row r="96" spans="1:13" ht="15.75" x14ac:dyDescent="0.25">
      <c r="A96" s="30"/>
      <c r="B96" s="31"/>
      <c r="E96" s="30"/>
      <c r="G96" s="30"/>
      <c r="H96" s="30"/>
      <c r="I96" s="30"/>
      <c r="J96" s="30"/>
      <c r="K96" s="30"/>
    </row>
    <row r="97" spans="1:11" ht="15.75" x14ac:dyDescent="0.25">
      <c r="A97" s="30"/>
      <c r="B97" s="31"/>
      <c r="E97" s="30"/>
      <c r="G97" s="30"/>
      <c r="H97" s="30"/>
      <c r="I97" s="30"/>
      <c r="J97" s="30"/>
      <c r="K97" s="30"/>
    </row>
    <row r="98" spans="1:11" ht="15.75" x14ac:dyDescent="0.25">
      <c r="A98" s="30"/>
      <c r="B98" s="31"/>
      <c r="E98" s="30"/>
      <c r="G98" s="30"/>
      <c r="H98" s="30"/>
      <c r="I98" s="30"/>
      <c r="J98" s="30"/>
      <c r="K98" s="30"/>
    </row>
    <row r="99" spans="1:11" ht="15.75" x14ac:dyDescent="0.25">
      <c r="A99" s="30"/>
      <c r="B99" s="31"/>
      <c r="E99" s="30"/>
      <c r="G99" s="30"/>
      <c r="H99" s="30"/>
      <c r="I99" s="30"/>
      <c r="J99" s="30"/>
      <c r="K99" s="30"/>
    </row>
    <row r="100" spans="1:11" ht="15.75" x14ac:dyDescent="0.25">
      <c r="A100" s="30"/>
      <c r="B100" s="31"/>
      <c r="E100" s="30"/>
      <c r="G100" s="30"/>
      <c r="H100" s="30"/>
      <c r="I100" s="30"/>
      <c r="J100" s="30"/>
      <c r="K100" s="30"/>
    </row>
    <row r="101" spans="1:11" ht="15.75" x14ac:dyDescent="0.25">
      <c r="A101" s="30"/>
      <c r="B101" s="31"/>
      <c r="E101" s="30"/>
      <c r="G101" s="30"/>
      <c r="H101" s="30"/>
      <c r="I101" s="30"/>
      <c r="J101" s="30"/>
      <c r="K101" s="30"/>
    </row>
    <row r="102" spans="1:11" ht="15.75" x14ac:dyDescent="0.25">
      <c r="A102" s="30"/>
      <c r="B102" s="31"/>
      <c r="E102" s="30"/>
      <c r="G102" s="30"/>
      <c r="H102" s="30"/>
      <c r="I102" s="30"/>
      <c r="J102" s="30"/>
      <c r="K102" s="30"/>
    </row>
    <row r="103" spans="1:11" ht="15.75" x14ac:dyDescent="0.25">
      <c r="A103" s="30"/>
      <c r="B103" s="31"/>
      <c r="E103" s="30"/>
      <c r="G103" s="30"/>
      <c r="H103" s="30"/>
      <c r="I103" s="30"/>
      <c r="J103" s="30"/>
      <c r="K103" s="30"/>
    </row>
    <row r="104" spans="1:11" ht="15.75" x14ac:dyDescent="0.25">
      <c r="A104" s="30"/>
      <c r="B104" s="31"/>
      <c r="E104" s="30"/>
      <c r="G104" s="30"/>
      <c r="H104" s="30"/>
      <c r="I104" s="30"/>
      <c r="J104" s="30"/>
      <c r="K104" s="30"/>
    </row>
    <row r="105" spans="1:11" x14ac:dyDescent="0.25">
      <c r="B105" s="23"/>
    </row>
    <row r="106" spans="1:11" x14ac:dyDescent="0.25">
      <c r="B106" s="23"/>
    </row>
    <row r="107" spans="1:11" x14ac:dyDescent="0.25">
      <c r="B107" s="23"/>
    </row>
    <row r="108" spans="1:11" x14ac:dyDescent="0.25">
      <c r="B108" s="23"/>
    </row>
  </sheetData>
  <mergeCells count="14">
    <mergeCell ref="J7:K7"/>
    <mergeCell ref="B52:B53"/>
    <mergeCell ref="A9:A24"/>
    <mergeCell ref="B9:B24"/>
    <mergeCell ref="B25:B29"/>
    <mergeCell ref="B31:B41"/>
    <mergeCell ref="A25:A41"/>
    <mergeCell ref="A43:A53"/>
    <mergeCell ref="B43:B51"/>
    <mergeCell ref="A54:A69"/>
    <mergeCell ref="A70:A81"/>
    <mergeCell ref="B61:B69"/>
    <mergeCell ref="B70:B81"/>
    <mergeCell ref="B54:B60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Laptop</dc:creator>
  <cp:lastModifiedBy>Opcina Hercegovac</cp:lastModifiedBy>
  <cp:lastPrinted>2022-03-29T08:20:43Z</cp:lastPrinted>
  <dcterms:created xsi:type="dcterms:W3CDTF">2016-12-01T13:26:18Z</dcterms:created>
  <dcterms:modified xsi:type="dcterms:W3CDTF">2022-03-29T08:22:20Z</dcterms:modified>
</cp:coreProperties>
</file>