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9440" windowHeight="150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'List1'!$A$1:$M$92</definedName>
  </definedNames>
  <calcPr calcId="145621"/>
</workbook>
</file>

<file path=xl/sharedStrings.xml><?xml version="1.0" encoding="utf-8"?>
<sst xmlns="http://schemas.openxmlformats.org/spreadsheetml/2006/main" count="428" uniqueCount="263">
  <si>
    <t>Naziv cilja</t>
  </si>
  <si>
    <t>Naziv mjere</t>
  </si>
  <si>
    <t>Naziv programa/  aktivnosti</t>
  </si>
  <si>
    <t>Pokazatelji rezultata</t>
  </si>
  <si>
    <t>Razdjel</t>
  </si>
  <si>
    <t>Glava</t>
  </si>
  <si>
    <t>Odgovornost za provedbu mjere</t>
  </si>
  <si>
    <t>P 1005</t>
  </si>
  <si>
    <t>A 1005 01</t>
  </si>
  <si>
    <t>A 1005 02</t>
  </si>
  <si>
    <t>A 1005 03</t>
  </si>
  <si>
    <t>P 1007</t>
  </si>
  <si>
    <t>A 1007 01</t>
  </si>
  <si>
    <t>A 1007 02</t>
  </si>
  <si>
    <t>A 1007 03</t>
  </si>
  <si>
    <t xml:space="preserve"> rashodi za zaposlene</t>
  </si>
  <si>
    <t>održavanje javnih zelenih površina</t>
  </si>
  <si>
    <t>A 1007 04</t>
  </si>
  <si>
    <t>A 1007 05</t>
  </si>
  <si>
    <t>A 1007 06</t>
  </si>
  <si>
    <t>A 1007 07</t>
  </si>
  <si>
    <t>A 1007 10</t>
  </si>
  <si>
    <t>P 1008</t>
  </si>
  <si>
    <t>K 1008 01</t>
  </si>
  <si>
    <t>K 1008 02</t>
  </si>
  <si>
    <t>MJERA 1.1. JAČANJE KOMUNALNE INFRASTRUKTURE</t>
  </si>
  <si>
    <t>P 1006</t>
  </si>
  <si>
    <t>A 1006 01</t>
  </si>
  <si>
    <t>A 1006 02</t>
  </si>
  <si>
    <t>A 1006 03</t>
  </si>
  <si>
    <t>A 1006 04</t>
  </si>
  <si>
    <t>A 1006 06</t>
  </si>
  <si>
    <t>MJERA 1.2. RAZVOJ MALOG I SREDNJEG PODUZETNIŠTVA TE POLJOPRIVREDE</t>
  </si>
  <si>
    <t>Zaštita od požara i civilna zaštita</t>
  </si>
  <si>
    <t>Osnovna djelatnost JVP</t>
  </si>
  <si>
    <t>Osnovna djelatnost VZ Hercegovac</t>
  </si>
  <si>
    <t>Civilna zaštita</t>
  </si>
  <si>
    <t>Održavanje objekata i uređaja komunalne inf.</t>
  </si>
  <si>
    <t>Održavanje nerazvrstanih cesta</t>
  </si>
  <si>
    <t>Zimska služba</t>
  </si>
  <si>
    <t>Održavanje i uređivanje javnih zelenih površina</t>
  </si>
  <si>
    <t>Rashodi za uređaje i javnu rasvjetu</t>
  </si>
  <si>
    <t>Broj intervencija</t>
  </si>
  <si>
    <t>002</t>
  </si>
  <si>
    <t>002 02</t>
  </si>
  <si>
    <t>Površina Općine ugrožena elem. nepog.</t>
  </si>
  <si>
    <r>
      <t>50,73 km</t>
    </r>
    <r>
      <rPr>
        <sz val="12"/>
        <color theme="1"/>
        <rFont val="Calibri"/>
        <family val="2"/>
      </rPr>
      <t>²</t>
    </r>
  </si>
  <si>
    <t>50,73 km²</t>
  </si>
  <si>
    <t>002 04</t>
  </si>
  <si>
    <t>Broj km saniranih cesta</t>
  </si>
  <si>
    <t>15,8 km</t>
  </si>
  <si>
    <t>12 km</t>
  </si>
  <si>
    <t xml:space="preserve">Broj m očišćenih cesta/broj intervencija </t>
  </si>
  <si>
    <t>Broj zaposl. na jav. radovima</t>
  </si>
  <si>
    <r>
      <t>Kvadratura uređenih jav. zel.površina u m</t>
    </r>
    <r>
      <rPr>
        <sz val="12"/>
        <color theme="1"/>
        <rFont val="Calibri"/>
        <family val="2"/>
      </rPr>
      <t>²</t>
    </r>
    <r>
      <rPr>
        <i/>
        <sz val="12"/>
        <color theme="1"/>
        <rFont val="Times New Roman"/>
        <family val="1"/>
      </rPr>
      <t>, nabava vozila</t>
    </r>
  </si>
  <si>
    <r>
      <t>22108 m</t>
    </r>
    <r>
      <rPr>
        <sz val="12"/>
        <color theme="1"/>
        <rFont val="Calibri"/>
        <family val="2"/>
      </rPr>
      <t>²</t>
    </r>
  </si>
  <si>
    <r>
      <t>22108 m</t>
    </r>
    <r>
      <rPr>
        <sz val="12"/>
        <color theme="1"/>
        <rFont val="Times New Roman"/>
        <family val="1"/>
      </rPr>
      <t>²</t>
    </r>
    <r>
      <rPr>
        <i/>
        <sz val="12"/>
        <color theme="1"/>
        <rFont val="Times New Roman"/>
        <family val="1"/>
      </rPr>
      <t>, 1</t>
    </r>
  </si>
  <si>
    <r>
      <t>22108 m</t>
    </r>
    <r>
      <rPr>
        <sz val="12"/>
        <color theme="1"/>
        <rFont val="Times New Roman"/>
        <family val="1"/>
      </rPr>
      <t>²</t>
    </r>
  </si>
  <si>
    <t>Broj rasvj. mj., Br. prij. kvarova, Br. novih tijela</t>
  </si>
  <si>
    <t>450           20             30</t>
  </si>
  <si>
    <t>450           10             35</t>
  </si>
  <si>
    <t>450 rasv. mj.  50 prij. kvar.    --</t>
  </si>
  <si>
    <t>Održavanje objekta i uređaja odvodnje</t>
  </si>
  <si>
    <t>Broj kvarova</t>
  </si>
  <si>
    <t>Održavanje groblja i mrtvačnica</t>
  </si>
  <si>
    <t>200 m ogr., 50 m staze, 20 stabala</t>
  </si>
  <si>
    <t>Održavanje mjesne vage</t>
  </si>
  <si>
    <t>Izgradnja objekata i uređaja komunalne infrastrukture</t>
  </si>
  <si>
    <t>Izgradnja objekata i uređaja vodoopskrbe</t>
  </si>
  <si>
    <t>Izgradnja objekata i uređaja odvodnje</t>
  </si>
  <si>
    <t>Redovno održavanje</t>
  </si>
  <si>
    <t>Dužina popravlj. nogostupa</t>
  </si>
  <si>
    <t>600 m</t>
  </si>
  <si>
    <t>500 m</t>
  </si>
  <si>
    <t>Gradnja vodov. mreže u m/projekti</t>
  </si>
  <si>
    <t>Broj dužnih m kanalizac. mreže</t>
  </si>
  <si>
    <t>400 m</t>
  </si>
  <si>
    <t>1900 m,         2 projekta</t>
  </si>
  <si>
    <t>3800 m,      1 projekt</t>
  </si>
  <si>
    <t>3800 m,         1 projekt</t>
  </si>
  <si>
    <t>2400 m,      2 projekta</t>
  </si>
  <si>
    <t>615 m</t>
  </si>
  <si>
    <t>350 m</t>
  </si>
  <si>
    <t>Poticanje razvoja gospodarstva</t>
  </si>
  <si>
    <t>002 03</t>
  </si>
  <si>
    <t>Djelovanje poduzetničkog centra</t>
  </si>
  <si>
    <t>Subvencija uzgoja stoke</t>
  </si>
  <si>
    <t>Broj projekata</t>
  </si>
  <si>
    <t xml:space="preserve">Broj korisnika </t>
  </si>
  <si>
    <t>Broj izlagača</t>
  </si>
  <si>
    <t>Broj manifestacija</t>
  </si>
  <si>
    <t>5.929 m          4 interv.</t>
  </si>
  <si>
    <t>5.929 m       4 interv.</t>
  </si>
  <si>
    <t>5.929 m           5 interv.</t>
  </si>
  <si>
    <t>5.929 m       5 interv.</t>
  </si>
  <si>
    <t>450              20                30</t>
  </si>
  <si>
    <t>CILJ 1. RAZVOJ KONKURENTNOG I ODRŽIVOG RAZVOJA</t>
  </si>
  <si>
    <t>P 1012</t>
  </si>
  <si>
    <t>A 1012 01</t>
  </si>
  <si>
    <t>K 1012 01</t>
  </si>
  <si>
    <t>P 1013</t>
  </si>
  <si>
    <t>A 1013 01</t>
  </si>
  <si>
    <t>K 1013 01</t>
  </si>
  <si>
    <t>A 1013 02</t>
  </si>
  <si>
    <t>P 1016</t>
  </si>
  <si>
    <t>A 1016 02</t>
  </si>
  <si>
    <t>Program predškolskog odgoja</t>
  </si>
  <si>
    <t>Odgojno i administr. tehničko osoblje</t>
  </si>
  <si>
    <t>Adaptacija prostora škole za dječji vrtić</t>
  </si>
  <si>
    <t>Javne potrebe u školstvu</t>
  </si>
  <si>
    <t>Sufinanciranje potreba u školstvu</t>
  </si>
  <si>
    <t>Sufinanciranje troškova školske kuhinje</t>
  </si>
  <si>
    <t>Broj polaznika po odgajatelju</t>
  </si>
  <si>
    <t>Površina uređenja prostora</t>
  </si>
  <si>
    <t>Broj školskih aktivnosti</t>
  </si>
  <si>
    <t>Broj korisnika</t>
  </si>
  <si>
    <t>002 05</t>
  </si>
  <si>
    <t>310 m²</t>
  </si>
  <si>
    <t>300 m²</t>
  </si>
  <si>
    <t>Programska djelatnost socijalne skrbi</t>
  </si>
  <si>
    <t>Pomoć za novorođenčad</t>
  </si>
  <si>
    <t>Broj novorođene djece</t>
  </si>
  <si>
    <t>002 08</t>
  </si>
  <si>
    <t>CILJ 2. RAZVOJ LJUDSKIH POTENCIJALA</t>
  </si>
  <si>
    <t>MJERA 2.1. UNAPREĐENJE POSTOJEĆEG OBRAZOVNOG SUSTAVA I USKLAĐENJE S TRŽIŠNIM POTREBAMA OPĆINE</t>
  </si>
  <si>
    <t>MJERA 2.2. POTICANJE RASTA BROJA STANOVNIKA</t>
  </si>
  <si>
    <t>P 1015</t>
  </si>
  <si>
    <t>A 1015 01</t>
  </si>
  <si>
    <t>P 1011</t>
  </si>
  <si>
    <t>Organizacija rekreacije i športskih aktivnosti</t>
  </si>
  <si>
    <t>Osnovna djelatnost športske udruge</t>
  </si>
  <si>
    <t>Deratizacija i dezinsekcija</t>
  </si>
  <si>
    <t>Ostale komunalne djelatnosti</t>
  </si>
  <si>
    <t>Tretirana površina u m²</t>
  </si>
  <si>
    <t>Broj amatera uključenih u aktivnosti sportskih klubova</t>
  </si>
  <si>
    <t>25 km²</t>
  </si>
  <si>
    <t>002 07</t>
  </si>
  <si>
    <t>MJERA 3.1. POTIC. ZDRAV.,  NAČINA ŽIVOTA I UNAP. ZDRAV. ZAŠTITE</t>
  </si>
  <si>
    <t>P 1009</t>
  </si>
  <si>
    <t>A 1009 01</t>
  </si>
  <si>
    <t>K 1009 02</t>
  </si>
  <si>
    <t>P 1014</t>
  </si>
  <si>
    <t>A 1014 01</t>
  </si>
  <si>
    <t>A 1014 02</t>
  </si>
  <si>
    <t>A 1014 03</t>
  </si>
  <si>
    <t>Program zaštite okoliša</t>
  </si>
  <si>
    <t>Sanacija nelegalnih odlagališta smeća i naplata odlaganja smeća</t>
  </si>
  <si>
    <t>Nabava opreme - kontejneri za zelene otoke</t>
  </si>
  <si>
    <t>Program javnih potreba u kulturi</t>
  </si>
  <si>
    <t>Manifestacija u kulturi</t>
  </si>
  <si>
    <t>Djelatnost knjižnice</t>
  </si>
  <si>
    <t>Pomoć vjerskim zajednicama</t>
  </si>
  <si>
    <t>Odvezen otpad u tonama</t>
  </si>
  <si>
    <t>Broj kontejnera</t>
  </si>
  <si>
    <t>Broj članova u kultur. udrug.</t>
  </si>
  <si>
    <t>12765/340</t>
  </si>
  <si>
    <t>13360/374</t>
  </si>
  <si>
    <t>002 06</t>
  </si>
  <si>
    <t>Broj vjerskih objekata</t>
  </si>
  <si>
    <t>A 1016 01</t>
  </si>
  <si>
    <t>A 1016 03</t>
  </si>
  <si>
    <t>A 1016 04</t>
  </si>
  <si>
    <t>P 1017</t>
  </si>
  <si>
    <t>A 1017 01</t>
  </si>
  <si>
    <t>A 1017 02</t>
  </si>
  <si>
    <t>A 1017 03</t>
  </si>
  <si>
    <t>A 1017 04</t>
  </si>
  <si>
    <t>A 1017 05</t>
  </si>
  <si>
    <t>A 1017 06</t>
  </si>
  <si>
    <t>Pomoć u novcu pojedincima i obiteljima</t>
  </si>
  <si>
    <t>Pomoć za troškove nabave ogrijeva</t>
  </si>
  <si>
    <t>Pomoć u kući</t>
  </si>
  <si>
    <t>Humanitarna skrb kroz udruge građana</t>
  </si>
  <si>
    <t>HVIDRA, dragovoljci, invalidi i invalidske udruge</t>
  </si>
  <si>
    <t>Humanitarna djelatnost Crvenog križa</t>
  </si>
  <si>
    <t>Udruga Porošač</t>
  </si>
  <si>
    <t>Poticanje udruga na rad s mladima</t>
  </si>
  <si>
    <t>Djelovanje ostalih udruga</t>
  </si>
  <si>
    <t>Broj članova</t>
  </si>
  <si>
    <t>Broj humanit. akcija</t>
  </si>
  <si>
    <t>MJERA 3.2. OČUVANJE, OBNOVA I ZAŠTITA PRIRODNE I KULTURNE BAŠTINE</t>
  </si>
  <si>
    <t>MJERA 3.3. POBOLJŠANJE KVALITETE ŽIVOTA CILJANIH/UGROŽENIH SKUPINA-MLADIH, DJECE, BRANITELJA,OSOBA S INVALIDITETOM, STARIH I NEMOĆNIH</t>
  </si>
  <si>
    <t>CILJ 3. UNAPREĐENJE KVALITETE ŽIVOTA</t>
  </si>
  <si>
    <t>SVEUKUPNO:</t>
  </si>
  <si>
    <t>OPĆINSKO VIJEĆE OPĆINE HERCEGOVAC</t>
  </si>
  <si>
    <t>Program/ Aktivnost</t>
  </si>
  <si>
    <t xml:space="preserve">Djelovanje Turističke zajednice                           </t>
  </si>
  <si>
    <t>Ciljana vrijednost 2020.</t>
  </si>
  <si>
    <t>Staze u m, uređenje mrtvačnica, oprema i namještaj</t>
  </si>
  <si>
    <t xml:space="preserve"> 100 m staze,   1 mrtv.,        10 stabala</t>
  </si>
  <si>
    <t>Geodet.katast.izmjera zemljišta na području Općine Hercegovac</t>
  </si>
  <si>
    <t>Izmjera zemljišta u ha</t>
  </si>
  <si>
    <t>400 ha</t>
  </si>
  <si>
    <t>A 1006 08, 09</t>
  </si>
  <si>
    <t>A 1006 10</t>
  </si>
  <si>
    <t>A 1013 03</t>
  </si>
  <si>
    <t>A 1013 04</t>
  </si>
  <si>
    <t>Sufin.programa "Produženi boravak u školi"</t>
  </si>
  <si>
    <t>A 1013 05</t>
  </si>
  <si>
    <t>Sufin.nabave udžb.učenika srednjih  škola</t>
  </si>
  <si>
    <t>A 1015 02</t>
  </si>
  <si>
    <t>Higjeničarska služba</t>
  </si>
  <si>
    <t xml:space="preserve">            Željko Budjina</t>
  </si>
  <si>
    <t>Broj naslova u knjiž./broj članova</t>
  </si>
  <si>
    <t>A 1016 05</t>
  </si>
  <si>
    <t>Program potpore mladim obiteljima</t>
  </si>
  <si>
    <t>13955/380</t>
  </si>
  <si>
    <t>14655/385</t>
  </si>
  <si>
    <t>Ciljana vrijednost 2021.</t>
  </si>
  <si>
    <t>A 1005 05</t>
  </si>
  <si>
    <t>Uređenje vatrog.doma Ladislav</t>
  </si>
  <si>
    <t>Održav. pješačke staze</t>
  </si>
  <si>
    <t>Manifestacija Dani krumpira u Hercegovcu i Roštiljada i kotličijada</t>
  </si>
  <si>
    <t>K 1008 04</t>
  </si>
  <si>
    <t>Gradnja i uređenje trga</t>
  </si>
  <si>
    <t>200 ha</t>
  </si>
  <si>
    <t>Sufinanciranje premije osiguranja poljop.usijeva</t>
  </si>
  <si>
    <t>Sufinan. prijavne dokumentacije na natječaj po razvojnim mjerama</t>
  </si>
  <si>
    <t xml:space="preserve">   održavanje 4 mrtvačnice  i groblja</t>
  </si>
  <si>
    <t xml:space="preserve">   200 m staze, 1 mrtv.</t>
  </si>
  <si>
    <t xml:space="preserve">Trg u Hercegovcu </t>
  </si>
  <si>
    <r>
      <t>1743 m</t>
    </r>
    <r>
      <rPr>
        <sz val="8"/>
        <color theme="1"/>
        <rFont val="Times New Roman"/>
        <family val="1"/>
      </rPr>
      <t>2</t>
    </r>
  </si>
  <si>
    <t>Uređ. doma</t>
  </si>
  <si>
    <t>1 zgrada</t>
  </si>
  <si>
    <t xml:space="preserve">002 </t>
  </si>
  <si>
    <t>Predsjednik Općinskog vijeća:</t>
  </si>
  <si>
    <t>Plan 2020.</t>
  </si>
  <si>
    <t>Polazna vrijednost 2019.</t>
  </si>
  <si>
    <t>Ciljana vrijednost 2022.</t>
  </si>
  <si>
    <t>Sufinan.rada HGSS</t>
  </si>
  <si>
    <t>Sufin.rada HGSS</t>
  </si>
  <si>
    <t>Uređenje dijela prostora škole u Palešniku</t>
  </si>
  <si>
    <t>Sufin.nabave škol.pribora učenika osnovne škole</t>
  </si>
  <si>
    <t>Jednokratna nov.pomoć studentima</t>
  </si>
  <si>
    <t>A 1013 06</t>
  </si>
  <si>
    <t>K 1013 02</t>
  </si>
  <si>
    <t>Izgradnja ljetne učionice</t>
  </si>
  <si>
    <t>300 m</t>
  </si>
  <si>
    <t>K 1005 01</t>
  </si>
  <si>
    <t>A 1009 02</t>
  </si>
  <si>
    <t>Projekt primjene koncepta"Pametnih općina"</t>
  </si>
  <si>
    <t>Postavljanje stanice za ispit.kakavoće zraka i punionice el.vozila</t>
  </si>
  <si>
    <t>A 1011 03</t>
  </si>
  <si>
    <t>Prog.potp.sufinan. suzbijanja zar.bolesti</t>
  </si>
  <si>
    <t>Dot.Udrugama za prvođenje mjera zaštite</t>
  </si>
  <si>
    <t>A 1006 11</t>
  </si>
  <si>
    <t>Poticnje gospodarstva - razvoj poduzetništva</t>
  </si>
  <si>
    <t>A 1006 12</t>
  </si>
  <si>
    <t xml:space="preserve">Pomoć poduzetništvu - Covid 19 </t>
  </si>
  <si>
    <t>Udruga umirovljenika, dijabetičara i udruge civ. invalida</t>
  </si>
  <si>
    <t>A 1009 03</t>
  </si>
  <si>
    <t>Zaštita okoliša</t>
  </si>
  <si>
    <t>Ispitivanje kakavoće zraka</t>
  </si>
  <si>
    <t>IZVJEŠĆE O IZVRŠENJU PLANA RAZVOJNIH PROGRAMA OPĆINE HERCEGOVAC</t>
  </si>
  <si>
    <t xml:space="preserve">                                           ZA  2020. GODINU</t>
  </si>
  <si>
    <t>3,24 km</t>
  </si>
  <si>
    <t xml:space="preserve">                                             Ovo izvršenje plana razvojnih programa  objavit će se u Službenom glasniku Općine Hercegovac.</t>
  </si>
  <si>
    <t>Izvršenje 2020.god.</t>
  </si>
  <si>
    <t xml:space="preserve">                 Na temelju članka 16., 33. i 39. Zakona o proračunu (Narodne novine broj 87/08, 136/12, 15/15) i članka 30. Statuta Općine Hercegovac (Službeni glasnik Općine Hercegovac br. 1/21)</t>
  </si>
  <si>
    <t>Općinsko vijeće Općine Hercegovac na svojoj sjednici održanoj dana 12. ožujka 2021. godine, donijelo je</t>
  </si>
  <si>
    <t>KLASA:400-08/21-01/02</t>
  </si>
  <si>
    <t>URBROJ:2123/03-01-21-2</t>
  </si>
  <si>
    <t>Hercegovac, 12.03.2021.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</si>
</sst>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22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i/>
      <sz val="12"/>
      <name val="Times New Roman"/>
      <family val="1"/>
    </font>
    <font>
      <sz val="9"/>
      <color theme="1"/>
      <name val="Times New Roman"/>
      <family val="1"/>
    </font>
    <font>
      <sz val="12"/>
      <color rgb="FFFEF57A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rgb="FF41994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EF57A"/>
        <bgColor indexed="64"/>
      </patternFill>
    </fill>
    <fill>
      <patternFill patternType="solid">
        <fgColor rgb="FFEEFC6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2" fillId="0" borderId="10" xfId="0" applyFont="1" applyBorder="1"/>
    <xf numFmtId="0" fontId="0" fillId="0" borderId="0" xfId="0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5" fillId="0" borderId="0" xfId="0" applyFont="1"/>
    <xf numFmtId="0" fontId="3" fillId="0" borderId="0" xfId="0" applyFont="1"/>
    <xf numFmtId="0" fontId="7" fillId="3" borderId="2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vertical="center" textRotation="90" wrapText="1"/>
    </xf>
    <xf numFmtId="0" fontId="3" fillId="4" borderId="7" xfId="0" applyFont="1" applyFill="1" applyBorder="1" applyAlignment="1">
      <alignment vertical="center" textRotation="90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5" borderId="17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5" fillId="0" borderId="17" xfId="0" applyFont="1" applyBorder="1"/>
    <xf numFmtId="0" fontId="5" fillId="0" borderId="18" xfId="0" applyFont="1" applyBorder="1" applyAlignment="1">
      <alignment wrapText="1"/>
    </xf>
    <xf numFmtId="3" fontId="5" fillId="0" borderId="18" xfId="0" applyNumberFormat="1" applyFont="1" applyBorder="1"/>
    <xf numFmtId="0" fontId="5" fillId="0" borderId="18" xfId="0" applyFont="1" applyBorder="1"/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" fontId="2" fillId="0" borderId="18" xfId="20" applyNumberFormat="1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19" fillId="0" borderId="1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0" fontId="15" fillId="6" borderId="8" xfId="0" applyFont="1" applyFill="1" applyBorder="1" applyAlignment="1">
      <alignment horizontal="center" vertical="center" textRotation="90" wrapText="1"/>
    </xf>
    <xf numFmtId="3" fontId="5" fillId="2" borderId="12" xfId="0" applyNumberFormat="1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textRotation="90" wrapText="1"/>
    </xf>
    <xf numFmtId="0" fontId="19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7" borderId="30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13" fillId="8" borderId="30" xfId="0" applyFont="1" applyFill="1" applyBorder="1" applyAlignment="1">
      <alignment horizontal="center" vertical="center" textRotation="90" wrapText="1"/>
    </xf>
    <xf numFmtId="0" fontId="3" fillId="8" borderId="7" xfId="0" applyFont="1" applyFill="1" applyBorder="1" applyAlignment="1">
      <alignment horizontal="center" vertical="center" textRotation="90" wrapText="1"/>
    </xf>
    <xf numFmtId="0" fontId="5" fillId="9" borderId="3" xfId="0" applyFont="1" applyFill="1" applyBorder="1" applyAlignment="1">
      <alignment horizontal="center" vertical="center" textRotation="90" wrapText="1"/>
    </xf>
    <xf numFmtId="0" fontId="5" fillId="9" borderId="7" xfId="0" applyFont="1" applyFill="1" applyBorder="1" applyAlignment="1">
      <alignment horizontal="center" vertical="center" textRotation="90" wrapText="1"/>
    </xf>
    <xf numFmtId="0" fontId="5" fillId="9" borderId="31" xfId="0" applyFont="1" applyFill="1" applyBorder="1" applyAlignment="1">
      <alignment horizontal="center" vertical="center" textRotation="90" wrapText="1"/>
    </xf>
    <xf numFmtId="0" fontId="15" fillId="10" borderId="2" xfId="0" applyFont="1" applyFill="1" applyBorder="1" applyAlignment="1">
      <alignment horizontal="center" vertical="center" textRotation="90" wrapText="1"/>
    </xf>
    <xf numFmtId="0" fontId="15" fillId="10" borderId="8" xfId="0" applyFont="1" applyFill="1" applyBorder="1" applyAlignment="1">
      <alignment horizontal="center" vertical="center" textRotation="90" wrapText="1"/>
    </xf>
    <xf numFmtId="0" fontId="15" fillId="10" borderId="4" xfId="0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/>
    </xf>
    <xf numFmtId="0" fontId="11" fillId="11" borderId="7" xfId="0" applyFont="1" applyFill="1" applyBorder="1" applyAlignment="1">
      <alignment vertical="center" textRotation="90" wrapText="1"/>
    </xf>
    <xf numFmtId="0" fontId="12" fillId="11" borderId="5" xfId="0" applyFont="1" applyFill="1" applyBorder="1" applyAlignment="1">
      <alignment vertical="center" textRotation="90" wrapText="1"/>
    </xf>
    <xf numFmtId="0" fontId="15" fillId="6" borderId="10" xfId="0" applyFont="1" applyFill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5" fillId="6" borderId="8" xfId="0" applyFont="1" applyFill="1" applyBorder="1" applyAlignment="1">
      <alignment horizontal="center" vertical="center" textRotation="90" wrapText="1"/>
    </xf>
    <xf numFmtId="0" fontId="5" fillId="12" borderId="3" xfId="0" applyFont="1" applyFill="1" applyBorder="1" applyAlignment="1">
      <alignment horizontal="center" vertical="center" textRotation="90"/>
    </xf>
    <xf numFmtId="0" fontId="5" fillId="12" borderId="7" xfId="0" applyFont="1" applyFill="1" applyBorder="1" applyAlignment="1">
      <alignment horizontal="center" vertical="center" textRotation="90"/>
    </xf>
    <xf numFmtId="0" fontId="23" fillId="12" borderId="7" xfId="0" applyFont="1" applyFill="1" applyBorder="1" applyAlignment="1">
      <alignment horizontal="center" vertical="center" textRotation="90" wrapText="1"/>
    </xf>
    <xf numFmtId="0" fontId="15" fillId="3" borderId="8" xfId="0" applyFont="1" applyFill="1" applyBorder="1" applyAlignment="1">
      <alignment horizontal="center" vertical="center" textRotation="90" wrapText="1"/>
    </xf>
    <xf numFmtId="0" fontId="17" fillId="0" borderId="8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3" fillId="4" borderId="7" xfId="0" applyFont="1" applyFill="1" applyBorder="1" applyAlignment="1">
      <alignment vertical="center" textRotation="90" wrapText="1"/>
    </xf>
    <xf numFmtId="0" fontId="13" fillId="4" borderId="5" xfId="0" applyFont="1" applyFill="1" applyBorder="1" applyAlignment="1">
      <alignment vertical="center" textRotation="90" wrapText="1"/>
    </xf>
    <xf numFmtId="0" fontId="5" fillId="13" borderId="30" xfId="0" applyFont="1" applyFill="1" applyBorder="1" applyAlignment="1">
      <alignment horizontal="center" vertical="center" textRotation="90" wrapText="1"/>
    </xf>
    <xf numFmtId="0" fontId="5" fillId="13" borderId="7" xfId="0" applyFont="1" applyFill="1" applyBorder="1" applyAlignment="1">
      <alignment horizontal="center" vertical="center" textRotation="90" wrapText="1"/>
    </xf>
    <xf numFmtId="0" fontId="5" fillId="13" borderId="5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are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workbookViewId="0" topLeftCell="A79">
      <selection activeCell="D90" sqref="D90"/>
    </sheetView>
  </sheetViews>
  <sheetFormatPr defaultColWidth="9.140625" defaultRowHeight="15"/>
  <cols>
    <col min="1" max="1" width="10.140625" style="0" customWidth="1"/>
    <col min="2" max="2" width="11.57421875" style="0" customWidth="1"/>
    <col min="3" max="3" width="11.8515625" style="0" customWidth="1"/>
    <col min="4" max="4" width="23.7109375" style="0" customWidth="1"/>
    <col min="5" max="5" width="11.57421875" style="0" customWidth="1"/>
    <col min="6" max="6" width="11.8515625" style="0" customWidth="1"/>
    <col min="7" max="7" width="15.57421875" style="0" customWidth="1"/>
    <col min="8" max="8" width="13.57421875" style="0" customWidth="1"/>
    <col min="9" max="9" width="12.00390625" style="0" customWidth="1"/>
    <col min="10" max="10" width="13.7109375" style="0" customWidth="1"/>
    <col min="11" max="11" width="12.140625" style="0" customWidth="1"/>
  </cols>
  <sheetData>
    <row r="1" ht="15.75">
      <c r="A1" s="1" t="s">
        <v>258</v>
      </c>
    </row>
    <row r="2" s="1" customFormat="1" ht="15.75">
      <c r="A2" s="1" t="s">
        <v>259</v>
      </c>
    </row>
    <row r="3" s="1" customFormat="1" ht="15.75"/>
    <row r="4" spans="4:8" ht="15.75">
      <c r="D4" s="42" t="s">
        <v>253</v>
      </c>
      <c r="E4" s="42"/>
      <c r="F4" s="42"/>
      <c r="G4" s="42"/>
      <c r="H4" s="43"/>
    </row>
    <row r="5" spans="4:8" ht="15.75">
      <c r="D5" s="42" t="s">
        <v>254</v>
      </c>
      <c r="E5" s="42"/>
      <c r="F5" s="42"/>
      <c r="G5" s="42"/>
      <c r="H5" s="43"/>
    </row>
    <row r="6" spans="1:13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7" ht="47.25">
      <c r="A7" s="4" t="s">
        <v>0</v>
      </c>
      <c r="B7" s="4" t="s">
        <v>1</v>
      </c>
      <c r="C7" s="26" t="s">
        <v>185</v>
      </c>
      <c r="D7" s="5" t="s">
        <v>2</v>
      </c>
      <c r="E7" s="4" t="s">
        <v>226</v>
      </c>
      <c r="F7" s="5" t="s">
        <v>257</v>
      </c>
      <c r="G7" s="5" t="s">
        <v>3</v>
      </c>
      <c r="H7" s="5" t="s">
        <v>227</v>
      </c>
      <c r="I7" s="4" t="s">
        <v>187</v>
      </c>
      <c r="J7" s="5" t="s">
        <v>208</v>
      </c>
      <c r="K7" s="5" t="s">
        <v>228</v>
      </c>
      <c r="L7" s="149" t="s">
        <v>6</v>
      </c>
      <c r="M7" s="150"/>
      <c r="N7" s="2"/>
      <c r="O7" s="2"/>
      <c r="P7" s="2"/>
      <c r="Q7" s="2"/>
    </row>
    <row r="8" spans="1:13" ht="16.5" thickBot="1">
      <c r="A8" s="6"/>
      <c r="B8" s="7"/>
      <c r="C8" s="7"/>
      <c r="D8" s="7"/>
      <c r="E8" s="6"/>
      <c r="F8" s="7"/>
      <c r="G8" s="7"/>
      <c r="H8" s="7"/>
      <c r="I8" s="6"/>
      <c r="J8" s="7"/>
      <c r="K8" s="7"/>
      <c r="L8" s="8" t="s">
        <v>4</v>
      </c>
      <c r="M8" s="9" t="s">
        <v>5</v>
      </c>
    </row>
    <row r="9" spans="1:13" s="16" customFormat="1" ht="31.5" customHeight="1">
      <c r="A9" s="153" t="s">
        <v>96</v>
      </c>
      <c r="B9" s="156" t="s">
        <v>25</v>
      </c>
      <c r="C9" s="51" t="s">
        <v>7</v>
      </c>
      <c r="D9" s="49" t="s">
        <v>33</v>
      </c>
      <c r="E9" s="50">
        <f>SUM(E10:E14)</f>
        <v>707808</v>
      </c>
      <c r="F9" s="50">
        <f aca="true" t="shared" si="0" ref="F9">SUM(F10:F14)</f>
        <v>670159</v>
      </c>
      <c r="G9" s="49" t="s">
        <v>42</v>
      </c>
      <c r="H9" s="48"/>
      <c r="I9" s="51"/>
      <c r="J9" s="48"/>
      <c r="K9" s="48"/>
      <c r="L9" s="52" t="s">
        <v>43</v>
      </c>
      <c r="M9" s="99" t="s">
        <v>44</v>
      </c>
    </row>
    <row r="10" spans="1:13" s="16" customFormat="1" ht="15.75">
      <c r="A10" s="154"/>
      <c r="B10" s="157"/>
      <c r="C10" s="76" t="s">
        <v>8</v>
      </c>
      <c r="D10" s="53" t="s">
        <v>34</v>
      </c>
      <c r="E10" s="54">
        <v>240000</v>
      </c>
      <c r="F10" s="55">
        <v>221555</v>
      </c>
      <c r="G10" s="56" t="s">
        <v>42</v>
      </c>
      <c r="H10" s="57">
        <v>4</v>
      </c>
      <c r="I10" s="58">
        <v>4</v>
      </c>
      <c r="J10" s="57">
        <v>4</v>
      </c>
      <c r="K10" s="57">
        <v>4</v>
      </c>
      <c r="L10" s="59" t="s">
        <v>43</v>
      </c>
      <c r="M10" s="100" t="s">
        <v>44</v>
      </c>
    </row>
    <row r="11" spans="1:13" s="16" customFormat="1" ht="31.5">
      <c r="A11" s="154"/>
      <c r="B11" s="157"/>
      <c r="C11" s="76" t="s">
        <v>9</v>
      </c>
      <c r="D11" s="60" t="s">
        <v>35</v>
      </c>
      <c r="E11" s="54">
        <v>177000</v>
      </c>
      <c r="F11" s="55">
        <v>171022</v>
      </c>
      <c r="G11" s="56" t="s">
        <v>42</v>
      </c>
      <c r="H11" s="57">
        <v>3</v>
      </c>
      <c r="I11" s="58">
        <v>3</v>
      </c>
      <c r="J11" s="57">
        <v>3</v>
      </c>
      <c r="K11" s="57">
        <v>3</v>
      </c>
      <c r="L11" s="59" t="s">
        <v>43</v>
      </c>
      <c r="M11" s="100" t="s">
        <v>44</v>
      </c>
    </row>
    <row r="12" spans="1:13" s="16" customFormat="1" ht="47.25">
      <c r="A12" s="154"/>
      <c r="B12" s="157"/>
      <c r="C12" s="76" t="s">
        <v>10</v>
      </c>
      <c r="D12" s="53" t="s">
        <v>36</v>
      </c>
      <c r="E12" s="54">
        <v>16000</v>
      </c>
      <c r="F12" s="55">
        <v>2775</v>
      </c>
      <c r="G12" s="56" t="s">
        <v>45</v>
      </c>
      <c r="H12" s="57" t="s">
        <v>46</v>
      </c>
      <c r="I12" s="58" t="s">
        <v>47</v>
      </c>
      <c r="J12" s="57" t="s">
        <v>47</v>
      </c>
      <c r="K12" s="57" t="s">
        <v>47</v>
      </c>
      <c r="L12" s="59" t="s">
        <v>43</v>
      </c>
      <c r="M12" s="100" t="s">
        <v>48</v>
      </c>
    </row>
    <row r="13" spans="1:13" s="16" customFormat="1" ht="31.5">
      <c r="A13" s="154"/>
      <c r="B13" s="157"/>
      <c r="C13" s="137" t="s">
        <v>209</v>
      </c>
      <c r="D13" s="53" t="s">
        <v>229</v>
      </c>
      <c r="E13" s="54">
        <v>5000</v>
      </c>
      <c r="F13" s="54">
        <v>5000</v>
      </c>
      <c r="G13" s="56" t="s">
        <v>230</v>
      </c>
      <c r="H13" s="57">
        <v>0</v>
      </c>
      <c r="I13" s="58">
        <v>1</v>
      </c>
      <c r="J13" s="57">
        <v>0</v>
      </c>
      <c r="K13" s="57">
        <v>1</v>
      </c>
      <c r="L13" s="59" t="s">
        <v>43</v>
      </c>
      <c r="M13" s="100" t="s">
        <v>116</v>
      </c>
    </row>
    <row r="14" spans="1:13" s="16" customFormat="1" ht="31.5">
      <c r="A14" s="154"/>
      <c r="B14" s="157"/>
      <c r="C14" s="76" t="s">
        <v>238</v>
      </c>
      <c r="D14" s="56" t="s">
        <v>210</v>
      </c>
      <c r="E14" s="54">
        <v>269808</v>
      </c>
      <c r="F14" s="54">
        <v>269807</v>
      </c>
      <c r="G14" s="56" t="s">
        <v>222</v>
      </c>
      <c r="H14" s="57">
        <v>0</v>
      </c>
      <c r="I14" s="58" t="s">
        <v>223</v>
      </c>
      <c r="J14" s="57">
        <v>0</v>
      </c>
      <c r="K14" s="57">
        <v>0</v>
      </c>
      <c r="L14" s="59" t="s">
        <v>224</v>
      </c>
      <c r="M14" s="100" t="s">
        <v>116</v>
      </c>
    </row>
    <row r="15" spans="1:13" s="16" customFormat="1" ht="31.5">
      <c r="A15" s="154"/>
      <c r="B15" s="157"/>
      <c r="C15" s="64" t="s">
        <v>11</v>
      </c>
      <c r="D15" s="62" t="s">
        <v>37</v>
      </c>
      <c r="E15" s="63">
        <f>SUM(E16:E18,E21:E25)</f>
        <v>1404340</v>
      </c>
      <c r="F15" s="63">
        <f>SUM(F16:F18,F21:F25)</f>
        <v>885541.2599999999</v>
      </c>
      <c r="G15" s="62"/>
      <c r="H15" s="61"/>
      <c r="I15" s="64"/>
      <c r="J15" s="61"/>
      <c r="K15" s="61"/>
      <c r="L15" s="65" t="s">
        <v>43</v>
      </c>
      <c r="M15" s="101" t="s">
        <v>48</v>
      </c>
    </row>
    <row r="16" spans="1:13" s="16" customFormat="1" ht="31.5">
      <c r="A16" s="154"/>
      <c r="B16" s="157"/>
      <c r="C16" s="76" t="s">
        <v>12</v>
      </c>
      <c r="D16" s="56" t="s">
        <v>38</v>
      </c>
      <c r="E16" s="66">
        <v>662000</v>
      </c>
      <c r="F16" s="67">
        <v>271045</v>
      </c>
      <c r="G16" s="56" t="s">
        <v>49</v>
      </c>
      <c r="H16" s="57" t="s">
        <v>50</v>
      </c>
      <c r="I16" s="58" t="s">
        <v>255</v>
      </c>
      <c r="J16" s="57" t="s">
        <v>51</v>
      </c>
      <c r="K16" s="57" t="s">
        <v>51</v>
      </c>
      <c r="L16" s="59" t="s">
        <v>43</v>
      </c>
      <c r="M16" s="100" t="s">
        <v>48</v>
      </c>
    </row>
    <row r="17" spans="1:13" s="16" customFormat="1" ht="47.25">
      <c r="A17" s="154"/>
      <c r="B17" s="157"/>
      <c r="C17" s="76" t="s">
        <v>13</v>
      </c>
      <c r="D17" s="53" t="s">
        <v>39</v>
      </c>
      <c r="E17" s="55">
        <v>22250</v>
      </c>
      <c r="F17" s="55">
        <v>6750</v>
      </c>
      <c r="G17" s="56" t="s">
        <v>52</v>
      </c>
      <c r="H17" s="68" t="s">
        <v>91</v>
      </c>
      <c r="I17" s="68" t="s">
        <v>92</v>
      </c>
      <c r="J17" s="68" t="s">
        <v>93</v>
      </c>
      <c r="K17" s="68" t="s">
        <v>94</v>
      </c>
      <c r="L17" s="59" t="s">
        <v>43</v>
      </c>
      <c r="M17" s="100" t="s">
        <v>48</v>
      </c>
    </row>
    <row r="18" spans="1:13" s="16" customFormat="1" ht="31.5">
      <c r="A18" s="154"/>
      <c r="B18" s="157"/>
      <c r="C18" s="76" t="s">
        <v>14</v>
      </c>
      <c r="D18" s="56" t="s">
        <v>40</v>
      </c>
      <c r="E18" s="54">
        <v>161724</v>
      </c>
      <c r="F18" s="54">
        <v>121377.42</v>
      </c>
      <c r="G18" s="56"/>
      <c r="H18" s="57"/>
      <c r="I18" s="58"/>
      <c r="J18" s="57"/>
      <c r="K18" s="57"/>
      <c r="L18" s="59" t="s">
        <v>43</v>
      </c>
      <c r="M18" s="100" t="s">
        <v>48</v>
      </c>
    </row>
    <row r="19" spans="1:13" s="16" customFormat="1" ht="31.5">
      <c r="A19" s="154"/>
      <c r="B19" s="157"/>
      <c r="C19" s="76"/>
      <c r="D19" s="69" t="s">
        <v>15</v>
      </c>
      <c r="E19" s="132">
        <v>24696</v>
      </c>
      <c r="F19" s="70">
        <v>21674</v>
      </c>
      <c r="G19" s="71" t="s">
        <v>53</v>
      </c>
      <c r="H19" s="72">
        <v>10</v>
      </c>
      <c r="I19" s="73">
        <v>10</v>
      </c>
      <c r="J19" s="72">
        <v>6</v>
      </c>
      <c r="K19" s="72">
        <v>6</v>
      </c>
      <c r="L19" s="74" t="s">
        <v>43</v>
      </c>
      <c r="M19" s="102" t="s">
        <v>48</v>
      </c>
    </row>
    <row r="20" spans="1:13" s="16" customFormat="1" ht="78.75">
      <c r="A20" s="154"/>
      <c r="B20" s="157"/>
      <c r="C20" s="76"/>
      <c r="D20" s="71" t="s">
        <v>16</v>
      </c>
      <c r="E20" s="132">
        <v>137028</v>
      </c>
      <c r="F20" s="70">
        <v>99703</v>
      </c>
      <c r="G20" s="71" t="s">
        <v>54</v>
      </c>
      <c r="H20" s="72" t="s">
        <v>55</v>
      </c>
      <c r="I20" s="73" t="s">
        <v>56</v>
      </c>
      <c r="J20" s="72" t="s">
        <v>57</v>
      </c>
      <c r="K20" s="72" t="s">
        <v>57</v>
      </c>
      <c r="L20" s="74" t="s">
        <v>43</v>
      </c>
      <c r="M20" s="102" t="s">
        <v>48</v>
      </c>
    </row>
    <row r="21" spans="1:13" s="16" customFormat="1" ht="63">
      <c r="A21" s="154"/>
      <c r="B21" s="157"/>
      <c r="C21" s="76" t="s">
        <v>17</v>
      </c>
      <c r="D21" s="56" t="s">
        <v>41</v>
      </c>
      <c r="E21" s="54">
        <v>185000</v>
      </c>
      <c r="F21" s="55">
        <v>132733</v>
      </c>
      <c r="G21" s="56" t="s">
        <v>58</v>
      </c>
      <c r="H21" s="68" t="s">
        <v>61</v>
      </c>
      <c r="I21" s="75" t="s">
        <v>60</v>
      </c>
      <c r="J21" s="68" t="s">
        <v>95</v>
      </c>
      <c r="K21" s="68" t="s">
        <v>59</v>
      </c>
      <c r="L21" s="59" t="s">
        <v>43</v>
      </c>
      <c r="M21" s="100" t="s">
        <v>48</v>
      </c>
    </row>
    <row r="22" spans="1:13" s="16" customFormat="1" ht="31.5">
      <c r="A22" s="154"/>
      <c r="B22" s="157"/>
      <c r="C22" s="76" t="s">
        <v>18</v>
      </c>
      <c r="D22" s="56" t="s">
        <v>62</v>
      </c>
      <c r="E22" s="54">
        <v>0</v>
      </c>
      <c r="F22" s="55">
        <v>0</v>
      </c>
      <c r="G22" s="53" t="s">
        <v>63</v>
      </c>
      <c r="H22" s="57">
        <v>5</v>
      </c>
      <c r="I22" s="58">
        <v>5</v>
      </c>
      <c r="J22" s="57">
        <v>10</v>
      </c>
      <c r="K22" s="57">
        <v>10</v>
      </c>
      <c r="L22" s="59" t="s">
        <v>43</v>
      </c>
      <c r="M22" s="100" t="s">
        <v>48</v>
      </c>
    </row>
    <row r="23" spans="1:13" s="16" customFormat="1" ht="75">
      <c r="A23" s="154"/>
      <c r="B23" s="157"/>
      <c r="C23" s="138" t="s">
        <v>19</v>
      </c>
      <c r="D23" s="13" t="s">
        <v>64</v>
      </c>
      <c r="E23" s="11">
        <v>183866</v>
      </c>
      <c r="F23" s="12">
        <v>165846.84</v>
      </c>
      <c r="G23" s="112" t="s">
        <v>188</v>
      </c>
      <c r="H23" s="18" t="s">
        <v>218</v>
      </c>
      <c r="I23" s="19" t="s">
        <v>219</v>
      </c>
      <c r="J23" s="18" t="s">
        <v>189</v>
      </c>
      <c r="K23" s="18" t="s">
        <v>65</v>
      </c>
      <c r="L23" s="17" t="s">
        <v>43</v>
      </c>
      <c r="M23" s="103" t="s">
        <v>48</v>
      </c>
    </row>
    <row r="24" spans="1:13" s="16" customFormat="1" ht="31.5">
      <c r="A24" s="154"/>
      <c r="B24" s="157"/>
      <c r="C24" s="76" t="s">
        <v>20</v>
      </c>
      <c r="D24" s="53" t="s">
        <v>66</v>
      </c>
      <c r="E24" s="54">
        <v>2500</v>
      </c>
      <c r="F24" s="55">
        <v>2500</v>
      </c>
      <c r="G24" s="56" t="s">
        <v>70</v>
      </c>
      <c r="H24" s="57">
        <v>1</v>
      </c>
      <c r="I24" s="58">
        <v>0</v>
      </c>
      <c r="J24" s="57">
        <v>0</v>
      </c>
      <c r="K24" s="57">
        <v>1</v>
      </c>
      <c r="L24" s="59" t="s">
        <v>43</v>
      </c>
      <c r="M24" s="100" t="s">
        <v>48</v>
      </c>
    </row>
    <row r="25" spans="1:13" s="16" customFormat="1" ht="31.5">
      <c r="A25" s="155"/>
      <c r="B25" s="158"/>
      <c r="C25" s="10" t="s">
        <v>21</v>
      </c>
      <c r="D25" s="56" t="s">
        <v>211</v>
      </c>
      <c r="E25" s="55">
        <v>187000</v>
      </c>
      <c r="F25" s="55">
        <v>185289</v>
      </c>
      <c r="G25" s="56" t="s">
        <v>71</v>
      </c>
      <c r="H25" s="57" t="s">
        <v>72</v>
      </c>
      <c r="I25" s="58" t="s">
        <v>237</v>
      </c>
      <c r="J25" s="57" t="s">
        <v>73</v>
      </c>
      <c r="K25" s="57" t="s">
        <v>82</v>
      </c>
      <c r="L25" s="59" t="s">
        <v>43</v>
      </c>
      <c r="M25" s="100" t="s">
        <v>48</v>
      </c>
    </row>
    <row r="26" spans="1:13" s="16" customFormat="1" ht="47.25">
      <c r="A26" s="155"/>
      <c r="B26" s="158"/>
      <c r="C26" s="61" t="s">
        <v>22</v>
      </c>
      <c r="D26" s="62" t="s">
        <v>67</v>
      </c>
      <c r="E26" s="63">
        <f>SUM(E27:E29)</f>
        <v>1461956</v>
      </c>
      <c r="F26" s="63">
        <f>SUM(F27:F29)</f>
        <v>406840.91000000003</v>
      </c>
      <c r="G26" s="61"/>
      <c r="H26" s="61"/>
      <c r="I26" s="64"/>
      <c r="J26" s="61"/>
      <c r="K26" s="61"/>
      <c r="L26" s="65" t="s">
        <v>43</v>
      </c>
      <c r="M26" s="101" t="s">
        <v>48</v>
      </c>
    </row>
    <row r="27" spans="1:13" s="16" customFormat="1" ht="47.25">
      <c r="A27" s="155"/>
      <c r="B27" s="158"/>
      <c r="C27" s="53" t="s">
        <v>23</v>
      </c>
      <c r="D27" s="56" t="s">
        <v>68</v>
      </c>
      <c r="E27" s="54">
        <v>118350</v>
      </c>
      <c r="F27" s="55">
        <v>0</v>
      </c>
      <c r="G27" s="56" t="s">
        <v>74</v>
      </c>
      <c r="H27" s="68" t="s">
        <v>79</v>
      </c>
      <c r="I27" s="75" t="s">
        <v>78</v>
      </c>
      <c r="J27" s="68" t="s">
        <v>77</v>
      </c>
      <c r="K27" s="68" t="s">
        <v>80</v>
      </c>
      <c r="L27" s="59" t="s">
        <v>43</v>
      </c>
      <c r="M27" s="100" t="s">
        <v>48</v>
      </c>
    </row>
    <row r="28" spans="1:13" s="16" customFormat="1" ht="31.5">
      <c r="A28" s="155"/>
      <c r="B28" s="158"/>
      <c r="C28" s="53" t="s">
        <v>24</v>
      </c>
      <c r="D28" s="56" t="s">
        <v>69</v>
      </c>
      <c r="E28" s="54">
        <v>217273</v>
      </c>
      <c r="F28" s="55">
        <v>184321</v>
      </c>
      <c r="G28" s="56" t="s">
        <v>75</v>
      </c>
      <c r="H28" s="57">
        <v>0</v>
      </c>
      <c r="I28" s="58" t="s">
        <v>76</v>
      </c>
      <c r="J28" s="57" t="s">
        <v>72</v>
      </c>
      <c r="K28" s="57" t="s">
        <v>81</v>
      </c>
      <c r="L28" s="59" t="s">
        <v>43</v>
      </c>
      <c r="M28" s="100" t="s">
        <v>48</v>
      </c>
    </row>
    <row r="29" spans="1:13" s="16" customFormat="1" ht="32.25" thickBot="1">
      <c r="A29" s="155"/>
      <c r="B29" s="158"/>
      <c r="C29" s="53" t="s">
        <v>213</v>
      </c>
      <c r="D29" s="56" t="s">
        <v>214</v>
      </c>
      <c r="E29" s="54">
        <v>1126333</v>
      </c>
      <c r="F29" s="55">
        <v>222519.91</v>
      </c>
      <c r="G29" s="56" t="s">
        <v>220</v>
      </c>
      <c r="H29" s="57">
        <v>0</v>
      </c>
      <c r="I29" s="122" t="s">
        <v>221</v>
      </c>
      <c r="J29" s="57"/>
      <c r="K29" s="57"/>
      <c r="L29" s="59"/>
      <c r="M29" s="100"/>
    </row>
    <row r="30" spans="1:13" s="16" customFormat="1" ht="32.25" thickTop="1">
      <c r="A30" s="155"/>
      <c r="B30" s="164" t="s">
        <v>32</v>
      </c>
      <c r="C30" s="77" t="s">
        <v>26</v>
      </c>
      <c r="D30" s="78" t="s">
        <v>83</v>
      </c>
      <c r="E30" s="79">
        <f>SUM(E31:E39)</f>
        <v>477988</v>
      </c>
      <c r="F30" s="79">
        <f>SUM(F31:F39)</f>
        <v>123963.48</v>
      </c>
      <c r="G30" s="77"/>
      <c r="H30" s="77"/>
      <c r="I30" s="80"/>
      <c r="J30" s="77"/>
      <c r="K30" s="77"/>
      <c r="L30" s="81" t="s">
        <v>43</v>
      </c>
      <c r="M30" s="104" t="s">
        <v>84</v>
      </c>
    </row>
    <row r="31" spans="1:13" s="16" customFormat="1" ht="31.5">
      <c r="A31" s="155"/>
      <c r="B31" s="165"/>
      <c r="C31" s="53" t="s">
        <v>27</v>
      </c>
      <c r="D31" s="56" t="s">
        <v>85</v>
      </c>
      <c r="E31" s="54">
        <v>40000</v>
      </c>
      <c r="F31" s="55">
        <v>0</v>
      </c>
      <c r="G31" s="53" t="s">
        <v>87</v>
      </c>
      <c r="H31" s="57">
        <v>8</v>
      </c>
      <c r="I31" s="58">
        <v>8</v>
      </c>
      <c r="J31" s="57">
        <v>6</v>
      </c>
      <c r="K31" s="57">
        <v>6</v>
      </c>
      <c r="L31" s="59" t="s">
        <v>43</v>
      </c>
      <c r="M31" s="105" t="s">
        <v>84</v>
      </c>
    </row>
    <row r="32" spans="1:13" s="16" customFormat="1" ht="47.25">
      <c r="A32" s="155"/>
      <c r="B32" s="165"/>
      <c r="C32" s="53" t="s">
        <v>28</v>
      </c>
      <c r="D32" s="56" t="s">
        <v>190</v>
      </c>
      <c r="E32" s="54">
        <v>259467</v>
      </c>
      <c r="F32" s="55">
        <v>0</v>
      </c>
      <c r="G32" s="56" t="s">
        <v>191</v>
      </c>
      <c r="H32" s="57">
        <v>0</v>
      </c>
      <c r="I32" s="119" t="s">
        <v>215</v>
      </c>
      <c r="J32" s="120" t="s">
        <v>215</v>
      </c>
      <c r="K32" s="120" t="s">
        <v>192</v>
      </c>
      <c r="L32" s="59" t="s">
        <v>43</v>
      </c>
      <c r="M32" s="105" t="s">
        <v>84</v>
      </c>
    </row>
    <row r="33" spans="1:13" s="16" customFormat="1" ht="15.75">
      <c r="A33" s="155"/>
      <c r="B33" s="165"/>
      <c r="C33" s="10" t="s">
        <v>29</v>
      </c>
      <c r="D33" s="10" t="s">
        <v>86</v>
      </c>
      <c r="E33" s="11">
        <v>100000</v>
      </c>
      <c r="F33" s="12">
        <v>79480</v>
      </c>
      <c r="G33" s="13"/>
      <c r="H33" s="14">
        <v>90</v>
      </c>
      <c r="I33" s="15">
        <v>110</v>
      </c>
      <c r="J33" s="14">
        <v>100</v>
      </c>
      <c r="K33" s="14">
        <v>110</v>
      </c>
      <c r="L33" s="17" t="s">
        <v>43</v>
      </c>
      <c r="M33" s="106" t="s">
        <v>84</v>
      </c>
    </row>
    <row r="34" spans="1:13" s="16" customFormat="1" ht="31.5">
      <c r="A34" s="155"/>
      <c r="B34" s="165"/>
      <c r="C34" s="53" t="s">
        <v>30</v>
      </c>
      <c r="D34" s="56" t="s">
        <v>216</v>
      </c>
      <c r="E34" s="54">
        <v>30000</v>
      </c>
      <c r="F34" s="55">
        <v>26475.84</v>
      </c>
      <c r="G34" s="53" t="s">
        <v>88</v>
      </c>
      <c r="H34" s="57">
        <v>115</v>
      </c>
      <c r="I34" s="58">
        <v>115</v>
      </c>
      <c r="J34" s="57">
        <v>120</v>
      </c>
      <c r="K34" s="57">
        <v>120</v>
      </c>
      <c r="L34" s="59" t="s">
        <v>43</v>
      </c>
      <c r="M34" s="105" t="s">
        <v>84</v>
      </c>
    </row>
    <row r="35" spans="1:13" s="16" customFormat="1" ht="63">
      <c r="A35" s="155"/>
      <c r="B35" s="165"/>
      <c r="C35" s="53" t="s">
        <v>31</v>
      </c>
      <c r="D35" s="56" t="s">
        <v>217</v>
      </c>
      <c r="E35" s="54">
        <v>10000</v>
      </c>
      <c r="F35" s="55">
        <v>3500</v>
      </c>
      <c r="G35" s="53" t="s">
        <v>88</v>
      </c>
      <c r="H35" s="57">
        <v>30</v>
      </c>
      <c r="I35" s="58">
        <v>15</v>
      </c>
      <c r="J35" s="57">
        <v>40</v>
      </c>
      <c r="K35" s="57">
        <v>50</v>
      </c>
      <c r="L35" s="59" t="s">
        <v>43</v>
      </c>
      <c r="M35" s="105" t="s">
        <v>84</v>
      </c>
    </row>
    <row r="36" spans="1:13" s="16" customFormat="1" ht="40.5" customHeight="1">
      <c r="A36" s="155"/>
      <c r="B36" s="165"/>
      <c r="C36" s="56" t="s">
        <v>193</v>
      </c>
      <c r="D36" s="113" t="s">
        <v>212</v>
      </c>
      <c r="E36" s="54">
        <v>7550</v>
      </c>
      <c r="F36" s="55">
        <v>7507.64</v>
      </c>
      <c r="G36" s="53" t="s">
        <v>89</v>
      </c>
      <c r="H36" s="57">
        <v>10</v>
      </c>
      <c r="I36" s="58">
        <v>20</v>
      </c>
      <c r="J36" s="57">
        <v>21</v>
      </c>
      <c r="K36" s="57">
        <v>23</v>
      </c>
      <c r="L36" s="59" t="s">
        <v>43</v>
      </c>
      <c r="M36" s="105" t="s">
        <v>84</v>
      </c>
    </row>
    <row r="37" spans="1:13" s="16" customFormat="1" ht="31.5">
      <c r="A37" s="155"/>
      <c r="B37" s="165"/>
      <c r="C37" s="53" t="s">
        <v>194</v>
      </c>
      <c r="D37" s="56" t="s">
        <v>186</v>
      </c>
      <c r="E37" s="54">
        <v>971</v>
      </c>
      <c r="F37" s="55">
        <v>0</v>
      </c>
      <c r="G37" s="56" t="s">
        <v>90</v>
      </c>
      <c r="H37" s="57">
        <v>3</v>
      </c>
      <c r="I37" s="58">
        <v>3</v>
      </c>
      <c r="J37" s="57">
        <v>4</v>
      </c>
      <c r="K37" s="57">
        <v>5</v>
      </c>
      <c r="L37" s="86" t="s">
        <v>43</v>
      </c>
      <c r="M37" s="105" t="s">
        <v>84</v>
      </c>
    </row>
    <row r="38" spans="1:13" s="16" customFormat="1" ht="31.5">
      <c r="A38" s="134"/>
      <c r="B38" s="165"/>
      <c r="C38" s="53" t="s">
        <v>245</v>
      </c>
      <c r="D38" s="56" t="s">
        <v>246</v>
      </c>
      <c r="E38" s="54">
        <v>10000</v>
      </c>
      <c r="F38" s="54">
        <v>0</v>
      </c>
      <c r="G38" s="56" t="s">
        <v>115</v>
      </c>
      <c r="H38" s="57">
        <v>0</v>
      </c>
      <c r="I38" s="58">
        <v>5</v>
      </c>
      <c r="J38" s="57">
        <v>5</v>
      </c>
      <c r="K38" s="57">
        <v>5</v>
      </c>
      <c r="L38" s="59" t="s">
        <v>43</v>
      </c>
      <c r="M38" s="105" t="s">
        <v>84</v>
      </c>
    </row>
    <row r="39" spans="1:13" s="16" customFormat="1" ht="32.25" thickBot="1">
      <c r="A39" s="136"/>
      <c r="B39" s="166"/>
      <c r="C39" s="10" t="s">
        <v>247</v>
      </c>
      <c r="D39" s="13" t="s">
        <v>248</v>
      </c>
      <c r="E39" s="11">
        <v>20000</v>
      </c>
      <c r="F39" s="11">
        <v>7000</v>
      </c>
      <c r="G39" s="13" t="s">
        <v>115</v>
      </c>
      <c r="H39" s="14">
        <v>0</v>
      </c>
      <c r="I39" s="15">
        <v>5</v>
      </c>
      <c r="J39" s="14">
        <v>0</v>
      </c>
      <c r="K39" s="14">
        <v>0</v>
      </c>
      <c r="L39" s="17" t="s">
        <v>43</v>
      </c>
      <c r="M39" s="106" t="s">
        <v>84</v>
      </c>
    </row>
    <row r="40" spans="1:13" s="16" customFormat="1" ht="31.5">
      <c r="A40" s="44"/>
      <c r="B40" s="46"/>
      <c r="C40" s="48" t="s">
        <v>97</v>
      </c>
      <c r="D40" s="49" t="s">
        <v>106</v>
      </c>
      <c r="E40" s="50">
        <f>SUM(E41:E42)</f>
        <v>818350</v>
      </c>
      <c r="F40" s="50">
        <f>SUM(F41:F42)</f>
        <v>798788</v>
      </c>
      <c r="G40" s="48"/>
      <c r="H40" s="48"/>
      <c r="I40" s="51"/>
      <c r="J40" s="48"/>
      <c r="K40" s="48"/>
      <c r="L40" s="52" t="s">
        <v>43</v>
      </c>
      <c r="M40" s="108" t="s">
        <v>116</v>
      </c>
    </row>
    <row r="41" spans="1:13" s="16" customFormat="1" ht="31.5">
      <c r="A41" s="45"/>
      <c r="B41" s="47"/>
      <c r="C41" s="53" t="s">
        <v>98</v>
      </c>
      <c r="D41" s="56" t="s">
        <v>107</v>
      </c>
      <c r="E41" s="54">
        <v>818350</v>
      </c>
      <c r="F41" s="54">
        <v>798788</v>
      </c>
      <c r="G41" s="56" t="s">
        <v>112</v>
      </c>
      <c r="H41" s="57">
        <v>9</v>
      </c>
      <c r="I41" s="58">
        <v>9</v>
      </c>
      <c r="J41" s="57">
        <v>10</v>
      </c>
      <c r="K41" s="57">
        <v>10</v>
      </c>
      <c r="L41" s="59" t="s">
        <v>43</v>
      </c>
      <c r="M41" s="105" t="s">
        <v>116</v>
      </c>
    </row>
    <row r="42" spans="1:13" s="16" customFormat="1" ht="47.25">
      <c r="A42" s="159" t="s">
        <v>123</v>
      </c>
      <c r="B42" s="162" t="s">
        <v>124</v>
      </c>
      <c r="C42" s="53" t="s">
        <v>99</v>
      </c>
      <c r="D42" s="56" t="s">
        <v>108</v>
      </c>
      <c r="E42" s="54">
        <v>0</v>
      </c>
      <c r="F42" s="53">
        <v>0</v>
      </c>
      <c r="G42" s="56" t="s">
        <v>113</v>
      </c>
      <c r="H42" s="57">
        <v>0</v>
      </c>
      <c r="I42" s="58" t="s">
        <v>117</v>
      </c>
      <c r="J42" s="57">
        <v>0</v>
      </c>
      <c r="K42" s="57">
        <v>0</v>
      </c>
      <c r="L42" s="59" t="s">
        <v>43</v>
      </c>
      <c r="M42" s="105" t="s">
        <v>116</v>
      </c>
    </row>
    <row r="43" spans="1:13" s="16" customFormat="1" ht="31.5">
      <c r="A43" s="160"/>
      <c r="B43" s="162"/>
      <c r="C43" s="61" t="s">
        <v>100</v>
      </c>
      <c r="D43" s="62" t="s">
        <v>109</v>
      </c>
      <c r="E43" s="63">
        <f>SUM(E44:E51)</f>
        <v>330749</v>
      </c>
      <c r="F43" s="63">
        <f aca="true" t="shared" si="1" ref="F43">SUM(F44:F51)</f>
        <v>323501.13</v>
      </c>
      <c r="G43" s="61"/>
      <c r="H43" s="61"/>
      <c r="I43" s="64"/>
      <c r="J43" s="61"/>
      <c r="K43" s="61"/>
      <c r="L43" s="65" t="s">
        <v>43</v>
      </c>
      <c r="M43" s="109" t="s">
        <v>116</v>
      </c>
    </row>
    <row r="44" spans="1:13" s="16" customFormat="1" ht="31.5">
      <c r="A44" s="160"/>
      <c r="B44" s="162"/>
      <c r="C44" s="53" t="s">
        <v>101</v>
      </c>
      <c r="D44" s="56" t="s">
        <v>110</v>
      </c>
      <c r="E44" s="54">
        <v>4800</v>
      </c>
      <c r="F44" s="54">
        <v>4800</v>
      </c>
      <c r="G44" s="56" t="s">
        <v>114</v>
      </c>
      <c r="H44" s="57">
        <v>3</v>
      </c>
      <c r="I44" s="58">
        <v>3</v>
      </c>
      <c r="J44" s="57">
        <v>4</v>
      </c>
      <c r="K44" s="57">
        <v>5</v>
      </c>
      <c r="L44" s="59" t="s">
        <v>43</v>
      </c>
      <c r="M44" s="105" t="s">
        <v>116</v>
      </c>
    </row>
    <row r="45" spans="1:13" s="16" customFormat="1" ht="47.25">
      <c r="A45" s="160"/>
      <c r="B45" s="162"/>
      <c r="C45" s="53" t="s">
        <v>102</v>
      </c>
      <c r="D45" s="56" t="s">
        <v>231</v>
      </c>
      <c r="E45" s="54">
        <v>0</v>
      </c>
      <c r="F45" s="54">
        <v>0</v>
      </c>
      <c r="G45" s="56" t="s">
        <v>113</v>
      </c>
      <c r="H45" s="57">
        <v>0</v>
      </c>
      <c r="I45" s="58" t="s">
        <v>118</v>
      </c>
      <c r="J45" s="57">
        <v>0</v>
      </c>
      <c r="K45" s="57">
        <v>0</v>
      </c>
      <c r="L45" s="59" t="s">
        <v>43</v>
      </c>
      <c r="M45" s="105" t="s">
        <v>116</v>
      </c>
    </row>
    <row r="46" spans="1:13" s="16" customFormat="1" ht="31.5">
      <c r="A46" s="160"/>
      <c r="B46" s="162"/>
      <c r="C46" s="53" t="s">
        <v>103</v>
      </c>
      <c r="D46" s="56" t="s">
        <v>111</v>
      </c>
      <c r="E46" s="55">
        <v>14000</v>
      </c>
      <c r="F46" s="55">
        <v>11856</v>
      </c>
      <c r="G46" s="56" t="s">
        <v>115</v>
      </c>
      <c r="H46" s="57">
        <v>16</v>
      </c>
      <c r="I46" s="58">
        <v>15</v>
      </c>
      <c r="J46" s="57">
        <v>20</v>
      </c>
      <c r="K46" s="57">
        <v>20</v>
      </c>
      <c r="L46" s="59" t="s">
        <v>43</v>
      </c>
      <c r="M46" s="105" t="s">
        <v>116</v>
      </c>
    </row>
    <row r="47" spans="1:13" s="16" customFormat="1" ht="31.5">
      <c r="A47" s="160"/>
      <c r="B47" s="162"/>
      <c r="C47" s="53" t="s">
        <v>195</v>
      </c>
      <c r="D47" s="56" t="s">
        <v>232</v>
      </c>
      <c r="E47" s="54">
        <v>37000</v>
      </c>
      <c r="F47" s="54">
        <v>35200</v>
      </c>
      <c r="G47" s="56" t="s">
        <v>115</v>
      </c>
      <c r="H47" s="68">
        <v>128</v>
      </c>
      <c r="I47" s="58">
        <v>144</v>
      </c>
      <c r="J47" s="57">
        <v>146</v>
      </c>
      <c r="K47" s="57">
        <v>150</v>
      </c>
      <c r="L47" s="59" t="s">
        <v>43</v>
      </c>
      <c r="M47" s="105" t="s">
        <v>116</v>
      </c>
    </row>
    <row r="48" spans="1:13" s="16" customFormat="1" ht="47.25">
      <c r="A48" s="160"/>
      <c r="B48" s="162"/>
      <c r="C48" s="53" t="s">
        <v>196</v>
      </c>
      <c r="D48" s="56" t="s">
        <v>197</v>
      </c>
      <c r="E48" s="54">
        <v>75000</v>
      </c>
      <c r="F48" s="54">
        <v>75000</v>
      </c>
      <c r="G48" s="56" t="s">
        <v>115</v>
      </c>
      <c r="H48" s="57">
        <v>15</v>
      </c>
      <c r="I48" s="58">
        <v>15</v>
      </c>
      <c r="J48" s="57">
        <v>18</v>
      </c>
      <c r="K48" s="57">
        <v>25</v>
      </c>
      <c r="L48" s="59" t="s">
        <v>43</v>
      </c>
      <c r="M48" s="105" t="s">
        <v>116</v>
      </c>
    </row>
    <row r="49" spans="1:13" s="16" customFormat="1" ht="47.25">
      <c r="A49" s="160"/>
      <c r="B49" s="162"/>
      <c r="C49" s="53" t="s">
        <v>198</v>
      </c>
      <c r="D49" s="56" t="s">
        <v>199</v>
      </c>
      <c r="E49" s="55">
        <v>30000</v>
      </c>
      <c r="F49" s="55">
        <v>26800</v>
      </c>
      <c r="G49" s="53" t="s">
        <v>115</v>
      </c>
      <c r="H49" s="57">
        <v>77</v>
      </c>
      <c r="I49" s="58">
        <v>20</v>
      </c>
      <c r="J49" s="57">
        <v>22</v>
      </c>
      <c r="K49" s="57">
        <v>24</v>
      </c>
      <c r="L49" s="86" t="s">
        <v>43</v>
      </c>
      <c r="M49" s="105" t="s">
        <v>116</v>
      </c>
    </row>
    <row r="50" spans="1:13" s="16" customFormat="1" ht="31.5">
      <c r="A50" s="160"/>
      <c r="B50" s="162"/>
      <c r="C50" s="124" t="s">
        <v>234</v>
      </c>
      <c r="D50" s="123" t="s">
        <v>233</v>
      </c>
      <c r="E50" s="55">
        <v>41000</v>
      </c>
      <c r="F50" s="55">
        <v>41000</v>
      </c>
      <c r="G50" s="53" t="s">
        <v>115</v>
      </c>
      <c r="H50" s="57">
        <v>0</v>
      </c>
      <c r="I50" s="58">
        <v>30</v>
      </c>
      <c r="J50" s="57">
        <v>30</v>
      </c>
      <c r="K50" s="57">
        <v>30</v>
      </c>
      <c r="L50" s="86" t="s">
        <v>43</v>
      </c>
      <c r="M50" s="105" t="s">
        <v>116</v>
      </c>
    </row>
    <row r="51" spans="1:13" s="16" customFormat="1" ht="16.5" thickBot="1">
      <c r="A51" s="160"/>
      <c r="B51" s="163"/>
      <c r="C51" s="131" t="s">
        <v>235</v>
      </c>
      <c r="D51" s="21" t="s">
        <v>236</v>
      </c>
      <c r="E51" s="22">
        <v>128949</v>
      </c>
      <c r="F51" s="22">
        <v>128845.13</v>
      </c>
      <c r="G51" s="20" t="s">
        <v>115</v>
      </c>
      <c r="H51" s="24">
        <v>20</v>
      </c>
      <c r="I51" s="25">
        <v>20</v>
      </c>
      <c r="J51" s="24">
        <v>25</v>
      </c>
      <c r="K51" s="24">
        <v>30</v>
      </c>
      <c r="L51" s="27" t="s">
        <v>43</v>
      </c>
      <c r="M51" s="107" t="s">
        <v>116</v>
      </c>
    </row>
    <row r="52" spans="1:13" s="16" customFormat="1" ht="31.5">
      <c r="A52" s="160"/>
      <c r="B52" s="151" t="s">
        <v>125</v>
      </c>
      <c r="C52" s="125" t="s">
        <v>104</v>
      </c>
      <c r="D52" s="126" t="s">
        <v>119</v>
      </c>
      <c r="E52" s="127">
        <f>SUM(E53)</f>
        <v>15500</v>
      </c>
      <c r="F52" s="127">
        <f>SUM(F53)</f>
        <v>15500</v>
      </c>
      <c r="G52" s="125"/>
      <c r="H52" s="125"/>
      <c r="I52" s="128"/>
      <c r="J52" s="125"/>
      <c r="K52" s="125"/>
      <c r="L52" s="129" t="s">
        <v>43</v>
      </c>
      <c r="M52" s="130" t="s">
        <v>122</v>
      </c>
    </row>
    <row r="53" spans="1:13" s="16" customFormat="1" ht="48" thickBot="1">
      <c r="A53" s="161"/>
      <c r="B53" s="152"/>
      <c r="C53" s="20" t="s">
        <v>105</v>
      </c>
      <c r="D53" s="21" t="s">
        <v>120</v>
      </c>
      <c r="E53" s="22">
        <v>15500</v>
      </c>
      <c r="F53" s="23">
        <v>15500</v>
      </c>
      <c r="G53" s="21" t="s">
        <v>121</v>
      </c>
      <c r="H53" s="24">
        <v>16</v>
      </c>
      <c r="I53" s="25">
        <v>18</v>
      </c>
      <c r="J53" s="24">
        <v>16</v>
      </c>
      <c r="K53" s="24">
        <v>16</v>
      </c>
      <c r="L53" s="27" t="s">
        <v>43</v>
      </c>
      <c r="M53" s="110" t="s">
        <v>122</v>
      </c>
    </row>
    <row r="54" spans="1:13" s="16" customFormat="1" ht="31.5">
      <c r="A54" s="146" t="s">
        <v>182</v>
      </c>
      <c r="B54" s="143" t="s">
        <v>137</v>
      </c>
      <c r="C54" s="48" t="s">
        <v>126</v>
      </c>
      <c r="D54" s="49" t="s">
        <v>129</v>
      </c>
      <c r="E54" s="50">
        <f>SUM(E55)</f>
        <v>125500</v>
      </c>
      <c r="F54" s="50">
        <f>SUM(F55)</f>
        <v>125500</v>
      </c>
      <c r="G54" s="83"/>
      <c r="H54" s="83"/>
      <c r="I54" s="84"/>
      <c r="J54" s="83"/>
      <c r="K54" s="83"/>
      <c r="L54" s="85" t="s">
        <v>43</v>
      </c>
      <c r="M54" s="111" t="s">
        <v>136</v>
      </c>
    </row>
    <row r="55" spans="1:13" s="16" customFormat="1" ht="51">
      <c r="A55" s="147"/>
      <c r="B55" s="144"/>
      <c r="C55" s="53" t="s">
        <v>127</v>
      </c>
      <c r="D55" s="56" t="s">
        <v>130</v>
      </c>
      <c r="E55" s="54">
        <v>125500</v>
      </c>
      <c r="F55" s="55">
        <v>125500</v>
      </c>
      <c r="G55" s="116" t="s">
        <v>134</v>
      </c>
      <c r="H55" s="53">
        <v>150</v>
      </c>
      <c r="I55" s="76">
        <v>150</v>
      </c>
      <c r="J55" s="53">
        <v>155</v>
      </c>
      <c r="K55" s="53">
        <v>160</v>
      </c>
      <c r="L55" s="86" t="s">
        <v>43</v>
      </c>
      <c r="M55" s="87" t="s">
        <v>136</v>
      </c>
    </row>
    <row r="56" spans="1:13" s="16" customFormat="1" ht="31.5">
      <c r="A56" s="147"/>
      <c r="B56" s="144"/>
      <c r="C56" s="61" t="s">
        <v>128</v>
      </c>
      <c r="D56" s="62" t="s">
        <v>132</v>
      </c>
      <c r="E56" s="63">
        <f>SUM(E57,E58,E59)</f>
        <v>125000</v>
      </c>
      <c r="F56" s="63">
        <f aca="true" t="shared" si="2" ref="F56">SUM(F57,F58,F59)</f>
        <v>108098.13</v>
      </c>
      <c r="G56" s="61"/>
      <c r="H56" s="61"/>
      <c r="I56" s="64"/>
      <c r="J56" s="61"/>
      <c r="K56" s="61"/>
      <c r="L56" s="88" t="s">
        <v>43</v>
      </c>
      <c r="M56" s="89" t="s">
        <v>48</v>
      </c>
    </row>
    <row r="57" spans="1:13" s="16" customFormat="1" ht="15.75">
      <c r="A57" s="147"/>
      <c r="B57" s="144"/>
      <c r="C57" s="53" t="s">
        <v>200</v>
      </c>
      <c r="D57" s="56" t="s">
        <v>201</v>
      </c>
      <c r="E57" s="54">
        <v>15000</v>
      </c>
      <c r="F57" s="54">
        <v>12710.63</v>
      </c>
      <c r="G57" s="53" t="s">
        <v>42</v>
      </c>
      <c r="H57" s="53">
        <v>0</v>
      </c>
      <c r="I57" s="76">
        <v>4</v>
      </c>
      <c r="J57" s="53">
        <v>4</v>
      </c>
      <c r="K57" s="53">
        <v>6</v>
      </c>
      <c r="L57" s="86" t="s">
        <v>43</v>
      </c>
      <c r="M57" s="87" t="s">
        <v>48</v>
      </c>
    </row>
    <row r="58" spans="1:13" s="16" customFormat="1" ht="31.5">
      <c r="A58" s="147"/>
      <c r="B58" s="144"/>
      <c r="C58" s="53" t="s">
        <v>127</v>
      </c>
      <c r="D58" s="53" t="s">
        <v>131</v>
      </c>
      <c r="E58" s="55">
        <v>105000</v>
      </c>
      <c r="F58" s="55">
        <v>92887.5</v>
      </c>
      <c r="G58" s="56" t="s">
        <v>133</v>
      </c>
      <c r="H58" s="57" t="s">
        <v>135</v>
      </c>
      <c r="I58" s="57" t="s">
        <v>135</v>
      </c>
      <c r="J58" s="57" t="s">
        <v>135</v>
      </c>
      <c r="K58" s="57" t="s">
        <v>135</v>
      </c>
      <c r="L58" s="86" t="s">
        <v>43</v>
      </c>
      <c r="M58" s="87" t="s">
        <v>48</v>
      </c>
    </row>
    <row r="59" spans="1:13" s="16" customFormat="1" ht="39" thickBot="1">
      <c r="A59" s="147"/>
      <c r="B59" s="145"/>
      <c r="C59" s="10" t="s">
        <v>242</v>
      </c>
      <c r="D59" s="30" t="s">
        <v>243</v>
      </c>
      <c r="E59" s="11">
        <v>5000</v>
      </c>
      <c r="F59" s="11">
        <v>2500</v>
      </c>
      <c r="G59" s="115" t="s">
        <v>244</v>
      </c>
      <c r="H59" s="14">
        <v>0</v>
      </c>
      <c r="I59" s="15">
        <v>2</v>
      </c>
      <c r="J59" s="14">
        <v>0</v>
      </c>
      <c r="K59" s="14">
        <v>2</v>
      </c>
      <c r="L59" s="28" t="s">
        <v>43</v>
      </c>
      <c r="M59" s="29" t="s">
        <v>48</v>
      </c>
    </row>
    <row r="60" spans="1:13" s="16" customFormat="1" ht="28.5" customHeight="1" thickTop="1">
      <c r="A60" s="147"/>
      <c r="B60" s="139" t="s">
        <v>180</v>
      </c>
      <c r="C60" s="77" t="s">
        <v>138</v>
      </c>
      <c r="D60" s="80" t="s">
        <v>145</v>
      </c>
      <c r="E60" s="79">
        <f>SUM(E61:E64)</f>
        <v>263940</v>
      </c>
      <c r="F60" s="79">
        <f>SUM(F61:F64)</f>
        <v>90528.1</v>
      </c>
      <c r="G60" s="77"/>
      <c r="H60" s="77"/>
      <c r="I60" s="80"/>
      <c r="J60" s="77"/>
      <c r="K60" s="77"/>
      <c r="L60" s="82" t="s">
        <v>43</v>
      </c>
      <c r="M60" s="90" t="s">
        <v>48</v>
      </c>
    </row>
    <row r="61" spans="1:13" s="16" customFormat="1" ht="47.25">
      <c r="A61" s="147"/>
      <c r="B61" s="140"/>
      <c r="C61" s="53" t="s">
        <v>139</v>
      </c>
      <c r="D61" s="91" t="s">
        <v>146</v>
      </c>
      <c r="E61" s="54">
        <v>47000</v>
      </c>
      <c r="F61" s="54">
        <v>22403.1</v>
      </c>
      <c r="G61" s="56" t="s">
        <v>152</v>
      </c>
      <c r="H61" s="57">
        <v>251.45</v>
      </c>
      <c r="I61" s="58">
        <v>255</v>
      </c>
      <c r="J61" s="57">
        <v>256</v>
      </c>
      <c r="K61" s="57">
        <v>256</v>
      </c>
      <c r="L61" s="86" t="s">
        <v>43</v>
      </c>
      <c r="M61" s="87" t="s">
        <v>48</v>
      </c>
    </row>
    <row r="62" spans="1:13" s="16" customFormat="1" ht="47.25">
      <c r="A62" s="147"/>
      <c r="B62" s="140"/>
      <c r="C62" s="53" t="s">
        <v>140</v>
      </c>
      <c r="D62" s="91" t="s">
        <v>147</v>
      </c>
      <c r="E62" s="54">
        <v>19800</v>
      </c>
      <c r="F62" s="54">
        <v>0</v>
      </c>
      <c r="G62" s="56" t="s">
        <v>153</v>
      </c>
      <c r="H62" s="57">
        <v>0</v>
      </c>
      <c r="I62" s="58">
        <v>5</v>
      </c>
      <c r="J62" s="57">
        <v>8</v>
      </c>
      <c r="K62" s="57">
        <v>8</v>
      </c>
      <c r="L62" s="86" t="s">
        <v>43</v>
      </c>
      <c r="M62" s="87" t="s">
        <v>48</v>
      </c>
    </row>
    <row r="63" spans="1:13" s="16" customFormat="1" ht="48">
      <c r="A63" s="147"/>
      <c r="B63" s="140"/>
      <c r="C63" s="53" t="s">
        <v>239</v>
      </c>
      <c r="D63" s="91" t="s">
        <v>240</v>
      </c>
      <c r="E63" s="54">
        <v>172760</v>
      </c>
      <c r="F63" s="54">
        <v>43750</v>
      </c>
      <c r="G63" s="133" t="s">
        <v>241</v>
      </c>
      <c r="H63" s="57">
        <v>0</v>
      </c>
      <c r="I63" s="58">
        <v>2</v>
      </c>
      <c r="J63" s="57">
        <v>0</v>
      </c>
      <c r="K63" s="57">
        <v>2</v>
      </c>
      <c r="L63" s="86" t="s">
        <v>43</v>
      </c>
      <c r="M63" s="87" t="s">
        <v>48</v>
      </c>
    </row>
    <row r="64" spans="1:13" s="16" customFormat="1" ht="24">
      <c r="A64" s="147"/>
      <c r="B64" s="140"/>
      <c r="C64" s="53" t="s">
        <v>250</v>
      </c>
      <c r="D64" s="91" t="s">
        <v>251</v>
      </c>
      <c r="E64" s="54">
        <v>24380</v>
      </c>
      <c r="F64" s="54">
        <v>24375</v>
      </c>
      <c r="G64" s="133" t="s">
        <v>252</v>
      </c>
      <c r="H64" s="57">
        <v>0</v>
      </c>
      <c r="I64" s="58">
        <v>1</v>
      </c>
      <c r="J64" s="57">
        <v>0</v>
      </c>
      <c r="K64" s="57">
        <v>0</v>
      </c>
      <c r="L64" s="86" t="s">
        <v>43</v>
      </c>
      <c r="M64" s="87" t="s">
        <v>48</v>
      </c>
    </row>
    <row r="65" spans="1:13" ht="31.5">
      <c r="A65" s="147"/>
      <c r="B65" s="140"/>
      <c r="C65" s="92" t="s">
        <v>141</v>
      </c>
      <c r="D65" s="93" t="s">
        <v>148</v>
      </c>
      <c r="E65" s="94">
        <f>SUM(E66:E68)</f>
        <v>330000</v>
      </c>
      <c r="F65" s="94">
        <f aca="true" t="shared" si="3" ref="F65">SUM(F66:F68)</f>
        <v>323244.45</v>
      </c>
      <c r="G65" s="92"/>
      <c r="H65" s="92"/>
      <c r="I65" s="95"/>
      <c r="J65" s="92"/>
      <c r="K65" s="92"/>
      <c r="L65" s="88" t="s">
        <v>43</v>
      </c>
      <c r="M65" s="89" t="s">
        <v>157</v>
      </c>
    </row>
    <row r="66" spans="1:13" s="16" customFormat="1" ht="31.5">
      <c r="A66" s="147"/>
      <c r="B66" s="140"/>
      <c r="C66" s="53" t="s">
        <v>142</v>
      </c>
      <c r="D66" s="91" t="s">
        <v>149</v>
      </c>
      <c r="E66" s="54">
        <v>133500</v>
      </c>
      <c r="F66" s="54">
        <v>133500</v>
      </c>
      <c r="G66" s="56" t="s">
        <v>154</v>
      </c>
      <c r="H66" s="57">
        <v>220</v>
      </c>
      <c r="I66" s="58">
        <v>220</v>
      </c>
      <c r="J66" s="57">
        <v>230</v>
      </c>
      <c r="K66" s="57">
        <v>240</v>
      </c>
      <c r="L66" s="86" t="s">
        <v>43</v>
      </c>
      <c r="M66" s="87" t="s">
        <v>157</v>
      </c>
    </row>
    <row r="67" spans="1:13" s="16" customFormat="1" ht="25.5">
      <c r="A67" s="147"/>
      <c r="B67" s="140"/>
      <c r="C67" s="10" t="s">
        <v>143</v>
      </c>
      <c r="D67" s="30" t="s">
        <v>150</v>
      </c>
      <c r="E67" s="11">
        <v>156500</v>
      </c>
      <c r="F67" s="11">
        <v>149744.45</v>
      </c>
      <c r="G67" s="115" t="s">
        <v>203</v>
      </c>
      <c r="H67" s="117" t="s">
        <v>155</v>
      </c>
      <c r="I67" s="118" t="s">
        <v>156</v>
      </c>
      <c r="J67" s="117" t="s">
        <v>206</v>
      </c>
      <c r="K67" s="117" t="s">
        <v>207</v>
      </c>
      <c r="L67" s="28" t="s">
        <v>43</v>
      </c>
      <c r="M67" s="29" t="s">
        <v>157</v>
      </c>
    </row>
    <row r="68" spans="1:13" s="16" customFormat="1" ht="32.25" thickBot="1">
      <c r="A68" s="147"/>
      <c r="B68" s="140"/>
      <c r="C68" s="53" t="s">
        <v>144</v>
      </c>
      <c r="D68" s="91" t="s">
        <v>151</v>
      </c>
      <c r="E68" s="54">
        <v>40000</v>
      </c>
      <c r="F68" s="54">
        <v>40000</v>
      </c>
      <c r="G68" s="56" t="s">
        <v>158</v>
      </c>
      <c r="H68" s="57">
        <v>4</v>
      </c>
      <c r="I68" s="58">
        <v>4</v>
      </c>
      <c r="J68" s="57">
        <v>4</v>
      </c>
      <c r="K68" s="57">
        <v>4</v>
      </c>
      <c r="L68" s="86" t="s">
        <v>43</v>
      </c>
      <c r="M68" s="87" t="s">
        <v>157</v>
      </c>
    </row>
    <row r="69" spans="1:13" s="16" customFormat="1" ht="32.25" thickTop="1">
      <c r="A69" s="147"/>
      <c r="B69" s="141" t="s">
        <v>181</v>
      </c>
      <c r="C69" s="77" t="s">
        <v>104</v>
      </c>
      <c r="D69" s="97" t="s">
        <v>119</v>
      </c>
      <c r="E69" s="79">
        <f>SUM(E70:E73)</f>
        <v>1067292</v>
      </c>
      <c r="F69" s="79">
        <f>SUM(F70:F73)</f>
        <v>940633.6499999999</v>
      </c>
      <c r="G69" s="80"/>
      <c r="H69" s="80"/>
      <c r="I69" s="80"/>
      <c r="J69" s="77"/>
      <c r="K69" s="77"/>
      <c r="L69" s="82" t="s">
        <v>43</v>
      </c>
      <c r="M69" s="90" t="s">
        <v>122</v>
      </c>
    </row>
    <row r="70" spans="1:13" s="16" customFormat="1" ht="31.5">
      <c r="A70" s="147"/>
      <c r="B70" s="142"/>
      <c r="C70" s="53" t="s">
        <v>159</v>
      </c>
      <c r="D70" s="91" t="s">
        <v>169</v>
      </c>
      <c r="E70" s="54">
        <v>100763</v>
      </c>
      <c r="F70" s="54">
        <v>8693.2</v>
      </c>
      <c r="G70" s="76" t="s">
        <v>115</v>
      </c>
      <c r="H70" s="58">
        <v>10</v>
      </c>
      <c r="I70" s="58">
        <v>10</v>
      </c>
      <c r="J70" s="57">
        <v>10</v>
      </c>
      <c r="K70" s="57">
        <v>10</v>
      </c>
      <c r="L70" s="86" t="s">
        <v>43</v>
      </c>
      <c r="M70" s="87" t="s">
        <v>122</v>
      </c>
    </row>
    <row r="71" spans="1:13" s="16" customFormat="1" ht="31.5">
      <c r="A71" s="147"/>
      <c r="B71" s="142"/>
      <c r="C71" s="53" t="s">
        <v>160</v>
      </c>
      <c r="D71" s="91" t="s">
        <v>170</v>
      </c>
      <c r="E71" s="54">
        <v>22050</v>
      </c>
      <c r="F71" s="54">
        <v>22050</v>
      </c>
      <c r="G71" s="76" t="s">
        <v>115</v>
      </c>
      <c r="H71" s="58">
        <v>29</v>
      </c>
      <c r="I71" s="58">
        <v>32</v>
      </c>
      <c r="J71" s="57">
        <v>36</v>
      </c>
      <c r="K71" s="58">
        <v>36</v>
      </c>
      <c r="L71" s="86" t="s">
        <v>43</v>
      </c>
      <c r="M71" s="87" t="s">
        <v>122</v>
      </c>
    </row>
    <row r="72" spans="1:13" s="16" customFormat="1" ht="15.75">
      <c r="A72" s="147"/>
      <c r="B72" s="142"/>
      <c r="C72" s="53" t="s">
        <v>161</v>
      </c>
      <c r="D72" s="91" t="s">
        <v>171</v>
      </c>
      <c r="E72" s="54">
        <v>829479</v>
      </c>
      <c r="F72" s="54">
        <v>797390.45</v>
      </c>
      <c r="G72" s="76" t="s">
        <v>115</v>
      </c>
      <c r="H72" s="58">
        <v>0</v>
      </c>
      <c r="I72" s="58">
        <v>40</v>
      </c>
      <c r="J72" s="57">
        <v>40</v>
      </c>
      <c r="K72" s="58">
        <v>0</v>
      </c>
      <c r="L72" s="86" t="s">
        <v>43</v>
      </c>
      <c r="M72" s="87" t="s">
        <v>122</v>
      </c>
    </row>
    <row r="73" spans="1:13" s="16" customFormat="1" ht="31.5">
      <c r="A73" s="147"/>
      <c r="B73" s="142"/>
      <c r="C73" s="53" t="s">
        <v>204</v>
      </c>
      <c r="D73" s="91" t="s">
        <v>205</v>
      </c>
      <c r="E73" s="54">
        <v>115000</v>
      </c>
      <c r="F73" s="54">
        <v>112500</v>
      </c>
      <c r="G73" s="76" t="s">
        <v>115</v>
      </c>
      <c r="H73" s="58">
        <v>10</v>
      </c>
      <c r="I73" s="58">
        <v>12</v>
      </c>
      <c r="J73" s="58">
        <v>15</v>
      </c>
      <c r="K73" s="58">
        <v>15</v>
      </c>
      <c r="L73" s="86" t="s">
        <v>43</v>
      </c>
      <c r="M73" s="87" t="s">
        <v>122</v>
      </c>
    </row>
    <row r="74" spans="1:13" s="16" customFormat="1" ht="31.5">
      <c r="A74" s="147"/>
      <c r="B74" s="142"/>
      <c r="C74" s="61" t="s">
        <v>162</v>
      </c>
      <c r="D74" s="96" t="s">
        <v>172</v>
      </c>
      <c r="E74" s="63">
        <f>SUM(E75:E80)</f>
        <v>61000</v>
      </c>
      <c r="F74" s="63">
        <f>SUM(F75:F80)</f>
        <v>51350.86</v>
      </c>
      <c r="G74" s="64"/>
      <c r="H74" s="98"/>
      <c r="I74" s="98"/>
      <c r="J74" s="98"/>
      <c r="K74" s="98"/>
      <c r="L74" s="86" t="s">
        <v>43</v>
      </c>
      <c r="M74" s="87" t="s">
        <v>122</v>
      </c>
    </row>
    <row r="75" spans="1:13" s="16" customFormat="1" ht="31.5">
      <c r="A75" s="147"/>
      <c r="B75" s="142"/>
      <c r="C75" s="53" t="s">
        <v>163</v>
      </c>
      <c r="D75" s="91" t="s">
        <v>173</v>
      </c>
      <c r="E75" s="54">
        <v>6500</v>
      </c>
      <c r="F75" s="54">
        <v>5500</v>
      </c>
      <c r="G75" s="76" t="s">
        <v>178</v>
      </c>
      <c r="H75" s="58">
        <v>35</v>
      </c>
      <c r="I75" s="58">
        <v>35</v>
      </c>
      <c r="J75" s="58">
        <v>35</v>
      </c>
      <c r="K75" s="58">
        <v>35</v>
      </c>
      <c r="L75" s="86" t="s">
        <v>43</v>
      </c>
      <c r="M75" s="87" t="s">
        <v>122</v>
      </c>
    </row>
    <row r="76" spans="1:13" s="16" customFormat="1" ht="31.5">
      <c r="A76" s="147"/>
      <c r="B76" s="142"/>
      <c r="C76" s="53" t="s">
        <v>164</v>
      </c>
      <c r="D76" s="91" t="s">
        <v>174</v>
      </c>
      <c r="E76" s="54">
        <v>28000</v>
      </c>
      <c r="F76" s="54">
        <v>24000</v>
      </c>
      <c r="G76" s="91" t="s">
        <v>179</v>
      </c>
      <c r="H76" s="58">
        <v>3</v>
      </c>
      <c r="I76" s="58">
        <v>3</v>
      </c>
      <c r="J76" s="58">
        <v>4</v>
      </c>
      <c r="K76" s="58">
        <v>4</v>
      </c>
      <c r="L76" s="86" t="s">
        <v>43</v>
      </c>
      <c r="M76" s="87" t="s">
        <v>122</v>
      </c>
    </row>
    <row r="77" spans="1:13" s="16" customFormat="1" ht="15.75">
      <c r="A77" s="147"/>
      <c r="B77" s="142"/>
      <c r="C77" s="53" t="s">
        <v>165</v>
      </c>
      <c r="D77" s="91" t="s">
        <v>175</v>
      </c>
      <c r="E77" s="121">
        <v>1000</v>
      </c>
      <c r="F77" s="121">
        <v>1000</v>
      </c>
      <c r="G77" s="76" t="s">
        <v>178</v>
      </c>
      <c r="H77" s="58">
        <v>5</v>
      </c>
      <c r="I77" s="58">
        <v>5</v>
      </c>
      <c r="J77" s="58">
        <v>5</v>
      </c>
      <c r="K77" s="58">
        <v>5</v>
      </c>
      <c r="L77" s="86" t="s">
        <v>43</v>
      </c>
      <c r="M77" s="87" t="s">
        <v>122</v>
      </c>
    </row>
    <row r="78" spans="1:13" s="16" customFormat="1" ht="38.25">
      <c r="A78" s="147"/>
      <c r="B78" s="142"/>
      <c r="C78" s="53" t="s">
        <v>166</v>
      </c>
      <c r="D78" s="114" t="s">
        <v>249</v>
      </c>
      <c r="E78" s="54">
        <v>2000</v>
      </c>
      <c r="F78" s="54">
        <v>1850.86</v>
      </c>
      <c r="G78" s="76" t="s">
        <v>178</v>
      </c>
      <c r="H78" s="58">
        <v>104</v>
      </c>
      <c r="I78" s="58">
        <v>106</v>
      </c>
      <c r="J78" s="58">
        <v>110</v>
      </c>
      <c r="K78" s="58">
        <v>110</v>
      </c>
      <c r="L78" s="86" t="s">
        <v>43</v>
      </c>
      <c r="M78" s="87" t="s">
        <v>122</v>
      </c>
    </row>
    <row r="79" spans="1:13" s="16" customFormat="1" ht="31.5">
      <c r="A79" s="147"/>
      <c r="B79" s="142"/>
      <c r="C79" s="53" t="s">
        <v>167</v>
      </c>
      <c r="D79" s="91" t="s">
        <v>176</v>
      </c>
      <c r="E79" s="54">
        <v>11000</v>
      </c>
      <c r="F79" s="54">
        <v>11000</v>
      </c>
      <c r="G79" s="76" t="s">
        <v>115</v>
      </c>
      <c r="H79" s="58">
        <v>50</v>
      </c>
      <c r="I79" s="58">
        <v>50</v>
      </c>
      <c r="J79" s="58">
        <v>50</v>
      </c>
      <c r="K79" s="58">
        <v>50</v>
      </c>
      <c r="L79" s="86" t="s">
        <v>43</v>
      </c>
      <c r="M79" s="87" t="s">
        <v>122</v>
      </c>
    </row>
    <row r="80" spans="1:13" s="16" customFormat="1" ht="16.5" thickBot="1">
      <c r="A80" s="148"/>
      <c r="B80" s="142"/>
      <c r="C80" s="53" t="s">
        <v>168</v>
      </c>
      <c r="D80" s="91" t="s">
        <v>177</v>
      </c>
      <c r="E80" s="54">
        <v>12500</v>
      </c>
      <c r="F80" s="54">
        <v>8000</v>
      </c>
      <c r="G80" s="76" t="s">
        <v>178</v>
      </c>
      <c r="H80" s="58">
        <v>30</v>
      </c>
      <c r="I80" s="58">
        <v>30</v>
      </c>
      <c r="J80" s="58">
        <v>30</v>
      </c>
      <c r="K80" s="58">
        <v>30</v>
      </c>
      <c r="L80" s="86" t="s">
        <v>43</v>
      </c>
      <c r="M80" s="87" t="s">
        <v>122</v>
      </c>
    </row>
    <row r="81" spans="1:15" s="16" customFormat="1" ht="30" customHeight="1" thickBot="1">
      <c r="A81" s="35"/>
      <c r="B81" s="36"/>
      <c r="C81" s="37"/>
      <c r="D81" s="38" t="s">
        <v>183</v>
      </c>
      <c r="E81" s="135">
        <f>SUM(E9,E15,E26,E30,E40,E43,E52,E54,E56,E60,E65,E69,E74)</f>
        <v>7189423</v>
      </c>
      <c r="F81" s="135">
        <f>SUM(F9,F15,F26,F30,F40,F43,F52,F54,F56,F60,F65,F69,F74)</f>
        <v>4863648.97</v>
      </c>
      <c r="G81" s="36"/>
      <c r="H81" s="36"/>
      <c r="I81" s="36"/>
      <c r="J81" s="36"/>
      <c r="K81" s="36"/>
      <c r="L81" s="36"/>
      <c r="M81" s="39"/>
      <c r="N81" s="34"/>
      <c r="O81" s="34"/>
    </row>
    <row r="82" spans="1:14" ht="15.75">
      <c r="A82" s="32"/>
      <c r="B82" s="33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1"/>
    </row>
    <row r="83" spans="1:14" ht="15.75">
      <c r="A83" s="1" t="s">
        <v>256</v>
      </c>
      <c r="B83" s="3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1"/>
    </row>
    <row r="84" spans="1:13" ht="15.75">
      <c r="A84" s="1"/>
      <c r="B84" s="3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>
      <c r="A85" s="1"/>
      <c r="B85" s="32"/>
      <c r="C85" s="1"/>
      <c r="D85" s="1"/>
      <c r="E85" s="1"/>
      <c r="F85" s="42" t="s">
        <v>184</v>
      </c>
      <c r="G85" s="1"/>
      <c r="H85" s="1"/>
      <c r="I85" s="1"/>
      <c r="J85" s="1"/>
      <c r="K85" s="1"/>
      <c r="L85" s="1"/>
      <c r="M85" s="1"/>
    </row>
    <row r="86" spans="1:13" ht="15.75">
      <c r="A86" s="1" t="s">
        <v>260</v>
      </c>
      <c r="B86" s="3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>
      <c r="A87" s="1" t="s">
        <v>261</v>
      </c>
      <c r="B87" s="3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>
      <c r="A88" s="1" t="s">
        <v>262</v>
      </c>
      <c r="B88" s="32"/>
      <c r="C88" s="1"/>
      <c r="D88" s="1"/>
      <c r="E88" s="1"/>
      <c r="F88" s="1"/>
      <c r="G88" s="1"/>
      <c r="H88" s="1"/>
      <c r="I88" s="1"/>
      <c r="J88" s="1" t="s">
        <v>225</v>
      </c>
      <c r="K88" s="1"/>
      <c r="L88" s="1"/>
      <c r="M88" s="1"/>
    </row>
    <row r="89" spans="1:13" ht="15.75">
      <c r="A89" s="1"/>
      <c r="B89" s="32"/>
      <c r="C89" s="1"/>
      <c r="D89" s="1"/>
      <c r="E89" s="1"/>
      <c r="F89" s="1"/>
      <c r="G89" s="1"/>
      <c r="H89" s="1"/>
      <c r="I89" s="1"/>
      <c r="J89" s="1" t="s">
        <v>202</v>
      </c>
      <c r="K89" s="1"/>
      <c r="L89" s="1"/>
      <c r="M89" s="1"/>
    </row>
    <row r="90" spans="1:13" ht="15.7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ht="15.7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 ht="15.75">
      <c r="A92" s="40"/>
      <c r="B92" s="32"/>
      <c r="C92" s="1"/>
      <c r="D92" s="1"/>
      <c r="E92" s="1"/>
      <c r="F92" s="1"/>
      <c r="G92" s="1"/>
      <c r="H92" s="1"/>
      <c r="I92" s="1"/>
      <c r="J92" s="1"/>
      <c r="K92" s="1"/>
      <c r="L92" s="1"/>
      <c r="M92" s="40"/>
    </row>
    <row r="93" spans="1:13" ht="15.75">
      <c r="A93" s="40"/>
      <c r="B93" s="32"/>
      <c r="C93" s="1"/>
      <c r="D93" s="1"/>
      <c r="E93" s="1"/>
      <c r="F93" s="1"/>
      <c r="G93" s="1"/>
      <c r="H93" s="1"/>
      <c r="I93" s="1"/>
      <c r="J93" s="1"/>
      <c r="K93" s="1"/>
      <c r="L93" s="1"/>
      <c r="M93" s="40"/>
    </row>
    <row r="94" spans="1:13" ht="15.7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ht="15.7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ht="15.7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ht="15.7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ht="15.7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ht="15.7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ht="15.7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ht="15.7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ht="15.7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ht="15">
      <c r="B103" s="31"/>
    </row>
    <row r="104" ht="15">
      <c r="B104" s="31"/>
    </row>
    <row r="105" ht="15">
      <c r="B105" s="31"/>
    </row>
    <row r="106" ht="15">
      <c r="B106" s="31"/>
    </row>
  </sheetData>
  <mergeCells count="13">
    <mergeCell ref="B60:B68"/>
    <mergeCell ref="B69:B80"/>
    <mergeCell ref="B54:B59"/>
    <mergeCell ref="A54:A80"/>
    <mergeCell ref="L7:M7"/>
    <mergeCell ref="B52:B53"/>
    <mergeCell ref="A9:A24"/>
    <mergeCell ref="A25:A37"/>
    <mergeCell ref="B9:B24"/>
    <mergeCell ref="B25:B29"/>
    <mergeCell ref="A42:A53"/>
    <mergeCell ref="B42:B51"/>
    <mergeCell ref="B30:B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Laptop</dc:creator>
  <cp:keywords/>
  <dc:description/>
  <cp:lastModifiedBy>Opcina Hercegovac</cp:lastModifiedBy>
  <cp:lastPrinted>2021-03-05T08:39:39Z</cp:lastPrinted>
  <dcterms:created xsi:type="dcterms:W3CDTF">2016-12-01T13:26:18Z</dcterms:created>
  <dcterms:modified xsi:type="dcterms:W3CDTF">2021-03-16T12:39:35Z</dcterms:modified>
  <cp:category/>
  <cp:version/>
  <cp:contentType/>
  <cp:contentStatus/>
</cp:coreProperties>
</file>